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35" windowHeight="7935" activeTab="0"/>
  </bookViews>
  <sheets>
    <sheet name="R6年版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<sst xmlns="http://schemas.openxmlformats.org/spreadsheetml/2006/main" count="38" uniqueCount="33">
  <si>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区分</t>
  </si>
  <si>
    <t xml:space="preserve"> 合計（１+２+３）</t>
  </si>
  <si>
    <t xml:space="preserve"> １　雇用者報酬</t>
  </si>
  <si>
    <t xml:space="preserve"> ２　財産所得（非企業部門）</t>
  </si>
  <si>
    <t>対家計民間非営利団体</t>
  </si>
  <si>
    <t xml:space="preserve"> ３　企業所得（分配所得受払後）</t>
  </si>
  <si>
    <t>民間法人企業</t>
  </si>
  <si>
    <t>公的企業</t>
  </si>
  <si>
    <t>個人企業</t>
  </si>
  <si>
    <t>農　 林 　水 　産　 業</t>
  </si>
  <si>
    <t>そ  の  他  の  産  業</t>
  </si>
  <si>
    <t>持　　　　ち　　　　家</t>
  </si>
  <si>
    <t>一般政府</t>
  </si>
  <si>
    <t>家計</t>
  </si>
  <si>
    <t>賃　金・俸　給</t>
  </si>
  <si>
    <t>雇主の社会負担</t>
  </si>
  <si>
    <t>各年度間</t>
  </si>
  <si>
    <t>市民所得の分配（百万円）</t>
  </si>
  <si>
    <t>対 前 年 度 比 （％）</t>
  </si>
  <si>
    <t>構　　成　　比　（％）</t>
  </si>
  <si>
    <t>令和元年度</t>
  </si>
  <si>
    <t>１６２　市　民　所　得　の　分　配</t>
  </si>
  <si>
    <t>　資料　秋田県調査統計課「秋田県市町村民経済計算」</t>
  </si>
  <si>
    <t>　　　　２　端数処理の関係から、合計と内訳の計が一致しない場合がある。</t>
  </si>
  <si>
    <t>元</t>
  </si>
  <si>
    <r>
      <t>　　注）１　基礎数値の遡及改訂等により、平成29</t>
    </r>
    <r>
      <rPr>
        <sz val="10"/>
        <color indexed="8"/>
        <rFont val="ＭＳ 明朝"/>
        <family val="1"/>
      </rPr>
      <t>～令和２</t>
    </r>
    <r>
      <rPr>
        <sz val="10"/>
        <rFont val="ＭＳ 明朝"/>
        <family val="1"/>
      </rPr>
      <t>年度は、過去の公表数値と異なっている。</t>
    </r>
  </si>
  <si>
    <t>平成２９年度</t>
  </si>
  <si>
    <t>３０</t>
  </si>
  <si>
    <t>２</t>
  </si>
  <si>
    <t>３</t>
  </si>
  <si>
    <t>３</t>
  </si>
  <si>
    <t>２９</t>
  </si>
  <si>
    <t>３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</si>
</sst>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_ ;[Red]\-#,##0\ "/>
    <numFmt numFmtId="180" formatCode="#,##0.0_ "/>
    <numFmt numFmtId="181" formatCode="#,##0.0;[Red]\-#,##0.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  <numFmt numFmtId="186" formatCode="0.0_ "/>
    <numFmt numFmtId="187" formatCode="#,##0.0_ ;[Red]\-#,##0.0\ "/>
    <numFmt numFmtId="188" formatCode="#,##0.00_ ;[Red]\-#,##0.00\ "/>
    <numFmt numFmtId="189" formatCode="#,##0.0_);[Red]\(#,##0.0\)"/>
    <numFmt numFmtId="190" formatCode="#,##0.0"/>
    <numFmt numFmtId="191" formatCode="#,##0.00_ "/>
    <numFmt numFmtId="192" formatCode="0.0_);[Red]\(0.0\)"/>
    <numFmt numFmtId="193" formatCode="0.0_ ;[Red]\-0.0\ "/>
    <numFmt numFmtId="194" formatCode="#,##0;&quot;▲ &quot;#,##0"/>
    <numFmt numFmtId="195" formatCode="0_ "/>
    <numFmt numFmtId="196" formatCode="_ * #,##0_ ;_ * \-#,##0_ ;_ * &quot;－&quot;_ ;_ @_ "/>
    <numFmt numFmtId="197" formatCode="0.00000_ "/>
    <numFmt numFmtId="198" formatCode="0.0000_ "/>
    <numFmt numFmtId="199" formatCode="0.000_ "/>
    <numFmt numFmtId="200" formatCode="0.00_ "/>
    <numFmt numFmtId="201" formatCode="#,##0_);\(#,##0\)"/>
    <numFmt numFmtId="202" formatCode="0;&quot;△ &quot;0"/>
  </numFmts>
  <fonts count="45">
    <font>
      <sz val="11"/>
      <name val="ＭＳ 明朝"/>
      <family val="1"/>
    </font>
    <font>
      <u val="single"/>
      <sz val="8.25"/>
      <color indexed="12"/>
      <name val="ＭＳ 明朝"/>
      <family val="1"/>
    </font>
    <font>
      <sz val="10.5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78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 applyProtection="1">
      <alignment vertical="center"/>
      <protection locked="0"/>
    </xf>
    <xf numFmtId="182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61" applyFont="1" applyFill="1" applyAlignment="1">
      <alignment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49" fontId="7" fillId="0" borderId="11" xfId="61" applyNumberFormat="1" applyFont="1" applyFill="1" applyBorder="1" applyAlignment="1">
      <alignment horizontal="center" vertical="center"/>
      <protection/>
    </xf>
    <xf numFmtId="49" fontId="7" fillId="0" borderId="12" xfId="6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176" fontId="8" fillId="0" borderId="13" xfId="0" applyNumberFormat="1" applyFont="1" applyFill="1" applyBorder="1" applyAlignment="1">
      <alignment vertical="center"/>
    </xf>
    <xf numFmtId="182" fontId="7" fillId="0" borderId="0" xfId="0" applyNumberFormat="1" applyFont="1" applyFill="1" applyAlignment="1">
      <alignment/>
    </xf>
    <xf numFmtId="176" fontId="8" fillId="0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 indent="1"/>
    </xf>
    <xf numFmtId="176" fontId="8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 indent="2"/>
    </xf>
    <xf numFmtId="176" fontId="7" fillId="0" borderId="10" xfId="0" applyNumberFormat="1" applyFont="1" applyFill="1" applyBorder="1" applyAlignment="1">
      <alignment horizontal="left" vertical="center" indent="2"/>
    </xf>
    <xf numFmtId="0" fontId="7" fillId="0" borderId="0" xfId="61" applyFont="1" applyFill="1" applyBorder="1" applyAlignment="1">
      <alignment vertical="center"/>
      <protection/>
    </xf>
    <xf numFmtId="192" fontId="7" fillId="0" borderId="0" xfId="61" applyNumberFormat="1" applyFont="1" applyFill="1" applyAlignment="1">
      <alignment vertical="center"/>
      <protection/>
    </xf>
    <xf numFmtId="49" fontId="9" fillId="0" borderId="11" xfId="61" applyNumberFormat="1" applyFont="1" applyFill="1" applyBorder="1" applyAlignment="1">
      <alignment horizontal="center" vertical="center"/>
      <protection/>
    </xf>
    <xf numFmtId="178" fontId="8" fillId="0" borderId="15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49" fontId="9" fillId="0" borderId="12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市民所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SheetLayoutView="75" workbookViewId="0" topLeftCell="A1">
      <selection activeCell="H12" sqref="H12"/>
    </sheetView>
  </sheetViews>
  <sheetFormatPr defaultColWidth="11.3984375" defaultRowHeight="14.25"/>
  <cols>
    <col min="1" max="1" width="30.59765625" style="6" customWidth="1"/>
    <col min="2" max="6" width="12.59765625" style="6" customWidth="1"/>
    <col min="7" max="15" width="8.69921875" style="6" customWidth="1"/>
    <col min="16" max="20" width="6.59765625" style="6" customWidth="1"/>
    <col min="21" max="16384" width="11.3984375" style="6" customWidth="1"/>
  </cols>
  <sheetData>
    <row r="1" spans="1:20" ht="19.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5"/>
      <c r="Q1" s="5"/>
      <c r="R1" s="5"/>
      <c r="S1" s="5"/>
      <c r="T1" s="5"/>
    </row>
    <row r="2" s="7" customFormat="1" ht="15.75" customHeight="1"/>
    <row r="3" spans="1:20" s="7" customFormat="1" ht="18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9" t="s">
        <v>16</v>
      </c>
      <c r="P3" s="8"/>
      <c r="Q3" s="8"/>
      <c r="R3" s="8"/>
      <c r="S3" s="8"/>
      <c r="T3" s="8"/>
    </row>
    <row r="4" spans="1:15" s="10" customFormat="1" ht="18" customHeight="1">
      <c r="A4" s="32" t="s">
        <v>0</v>
      </c>
      <c r="B4" s="34" t="s">
        <v>17</v>
      </c>
      <c r="C4" s="34"/>
      <c r="D4" s="34"/>
      <c r="E4" s="34"/>
      <c r="F4" s="35"/>
      <c r="G4" s="34" t="s">
        <v>18</v>
      </c>
      <c r="H4" s="34"/>
      <c r="I4" s="34"/>
      <c r="J4" s="35"/>
      <c r="K4" s="36" t="s">
        <v>19</v>
      </c>
      <c r="L4" s="36"/>
      <c r="M4" s="36"/>
      <c r="N4" s="36"/>
      <c r="O4" s="36"/>
    </row>
    <row r="5" spans="1:16" s="10" customFormat="1" ht="18" customHeight="1">
      <c r="A5" s="33"/>
      <c r="B5" s="11" t="s">
        <v>26</v>
      </c>
      <c r="C5" s="11" t="s">
        <v>27</v>
      </c>
      <c r="D5" s="11" t="s">
        <v>20</v>
      </c>
      <c r="E5" s="11" t="s">
        <v>28</v>
      </c>
      <c r="F5" s="11" t="s">
        <v>29</v>
      </c>
      <c r="G5" s="11" t="s">
        <v>27</v>
      </c>
      <c r="H5" s="11" t="s">
        <v>24</v>
      </c>
      <c r="I5" s="11" t="s">
        <v>28</v>
      </c>
      <c r="J5" s="24" t="s">
        <v>30</v>
      </c>
      <c r="K5" s="12" t="s">
        <v>31</v>
      </c>
      <c r="L5" s="12" t="s">
        <v>27</v>
      </c>
      <c r="M5" s="12" t="s">
        <v>24</v>
      </c>
      <c r="N5" s="12" t="s">
        <v>28</v>
      </c>
      <c r="O5" s="30" t="s">
        <v>32</v>
      </c>
      <c r="P5" s="13"/>
    </row>
    <row r="6" spans="1:24" s="10" customFormat="1" ht="24.75" customHeight="1">
      <c r="A6" s="14" t="s">
        <v>1</v>
      </c>
      <c r="B6" s="1">
        <f>+B8+B11+B15</f>
        <v>947580.9237974142</v>
      </c>
      <c r="C6" s="1">
        <f>+C8+C11+C15</f>
        <v>929067.0752155728</v>
      </c>
      <c r="D6" s="1">
        <f>+D8+D11+D15</f>
        <v>937534.4835526211</v>
      </c>
      <c r="E6" s="1">
        <f>+E8+E11+E15</f>
        <v>879655.338097319</v>
      </c>
      <c r="F6" s="1">
        <f>+F8+F11+F15</f>
        <v>919175.4404319965</v>
      </c>
      <c r="G6" s="2">
        <f>(C6-B6)/ABS(B6)*100</f>
        <v>-1.9538013183768415</v>
      </c>
      <c r="H6" s="2">
        <f>(D6-C6)/ABS(C6)*100</f>
        <v>0.9113882692574753</v>
      </c>
      <c r="I6" s="2">
        <f>(E6-D6)/ABS(D6)*100</f>
        <v>-6.173548436957679</v>
      </c>
      <c r="J6" s="2">
        <f>(F6-E6)/ABS(E6)*100</f>
        <v>4.492680328656772</v>
      </c>
      <c r="K6" s="2">
        <v>100</v>
      </c>
      <c r="L6" s="2">
        <v>100</v>
      </c>
      <c r="M6" s="2">
        <v>100</v>
      </c>
      <c r="N6" s="2">
        <v>100</v>
      </c>
      <c r="O6" s="2">
        <v>100</v>
      </c>
      <c r="P6" s="15"/>
      <c r="Q6" s="15"/>
      <c r="R6" s="15"/>
      <c r="S6" s="15"/>
      <c r="T6" s="15"/>
      <c r="U6" s="15"/>
      <c r="V6" s="15"/>
      <c r="W6" s="15"/>
      <c r="X6" s="15"/>
    </row>
    <row r="7" spans="1:24" s="10" customFormat="1" ht="12">
      <c r="A7" s="16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15"/>
      <c r="Q7" s="15"/>
      <c r="R7" s="15"/>
      <c r="S7" s="15"/>
      <c r="T7" s="15"/>
      <c r="U7" s="15"/>
      <c r="V7" s="15"/>
      <c r="W7" s="15"/>
      <c r="X7" s="15"/>
    </row>
    <row r="8" spans="1:24" s="10" customFormat="1" ht="24.75" customHeight="1">
      <c r="A8" s="17" t="s">
        <v>2</v>
      </c>
      <c r="B8" s="25">
        <f>B9+B10</f>
        <v>626712.6511455782</v>
      </c>
      <c r="C8" s="1">
        <f>C9+C10</f>
        <v>634135.7779858739</v>
      </c>
      <c r="D8" s="1">
        <f>D9+D10</f>
        <v>638728.4502562279</v>
      </c>
      <c r="E8" s="1">
        <f>E9+E10</f>
        <v>641472.6721678681</v>
      </c>
      <c r="F8" s="1">
        <f>F9+F10</f>
        <v>631875.4512713065</v>
      </c>
      <c r="G8" s="2">
        <f>(C8-B8)/ABS(B8)*100</f>
        <v>1.1844546023966112</v>
      </c>
      <c r="H8" s="2">
        <f aca="true" t="shared" si="0" ref="H8:H21">(D8-C8)/ABS(C8)*100</f>
        <v>0.7242411530447203</v>
      </c>
      <c r="I8" s="2">
        <f aca="true" t="shared" si="1" ref="I8:I21">(E8-D8)/ABS(D8)*100</f>
        <v>0.4296382775089168</v>
      </c>
      <c r="J8" s="2">
        <f aca="true" t="shared" si="2" ref="J8:J21">(F8-E8)/ABS(E8)*100</f>
        <v>-1.4961231106116577</v>
      </c>
      <c r="K8" s="2">
        <f>+B8/B$6*100</f>
        <v>66.13816671551788</v>
      </c>
      <c r="L8" s="2">
        <f aca="true" t="shared" si="3" ref="L8:O9">+C8/C$6*100</f>
        <v>68.2551125642607</v>
      </c>
      <c r="M8" s="2">
        <f t="shared" si="3"/>
        <v>68.1285287593774</v>
      </c>
      <c r="N8" s="2">
        <f t="shared" si="3"/>
        <v>72.92318302249647</v>
      </c>
      <c r="O8" s="2">
        <f t="shared" si="3"/>
        <v>68.74372654847436</v>
      </c>
      <c r="P8" s="15"/>
      <c r="Q8" s="15"/>
      <c r="R8" s="15"/>
      <c r="S8" s="15"/>
      <c r="T8" s="15"/>
      <c r="U8" s="15"/>
      <c r="V8" s="15"/>
      <c r="W8" s="15"/>
      <c r="X8" s="15"/>
    </row>
    <row r="9" spans="1:24" s="10" customFormat="1" ht="24.75" customHeight="1">
      <c r="A9" s="18" t="s">
        <v>14</v>
      </c>
      <c r="B9" s="26">
        <v>524972.3111242831</v>
      </c>
      <c r="C9" s="27">
        <v>532873.8828234009</v>
      </c>
      <c r="D9" s="27">
        <v>536514.607887814</v>
      </c>
      <c r="E9" s="27">
        <v>539867.4426351255</v>
      </c>
      <c r="F9" s="27">
        <v>530053.3950403058</v>
      </c>
      <c r="G9" s="3">
        <f>(C9-B9)/ABS(B9)*100</f>
        <v>1.5051406582179037</v>
      </c>
      <c r="H9" s="3">
        <f t="shared" si="0"/>
        <v>0.6832245268097938</v>
      </c>
      <c r="I9" s="3">
        <f t="shared" si="1"/>
        <v>0.6249288832061975</v>
      </c>
      <c r="J9" s="3">
        <f t="shared" si="2"/>
        <v>-1.8178624639627696</v>
      </c>
      <c r="K9" s="3">
        <f aca="true" t="shared" si="4" ref="K9:K21">+B9/B$6*100</f>
        <v>55.40131696831397</v>
      </c>
      <c r="L9" s="3">
        <f t="shared" si="3"/>
        <v>57.35580315336838</v>
      </c>
      <c r="M9" s="3">
        <f t="shared" si="3"/>
        <v>57.22611992412128</v>
      </c>
      <c r="N9" s="3">
        <f t="shared" si="3"/>
        <v>61.372610300171715</v>
      </c>
      <c r="O9" s="3">
        <f t="shared" si="3"/>
        <v>57.66618337748341</v>
      </c>
      <c r="P9" s="15"/>
      <c r="Q9" s="15"/>
      <c r="R9" s="15"/>
      <c r="S9" s="15"/>
      <c r="T9" s="15"/>
      <c r="U9" s="15"/>
      <c r="V9" s="15"/>
      <c r="W9" s="15"/>
      <c r="X9" s="15"/>
    </row>
    <row r="10" spans="1:24" s="10" customFormat="1" ht="24.75" customHeight="1">
      <c r="A10" s="18" t="s">
        <v>15</v>
      </c>
      <c r="B10" s="26">
        <v>101740.34002129512</v>
      </c>
      <c r="C10" s="27">
        <v>101261.89516247303</v>
      </c>
      <c r="D10" s="27">
        <v>102213.84236841381</v>
      </c>
      <c r="E10" s="27">
        <v>101605.22953274264</v>
      </c>
      <c r="F10" s="27">
        <v>101822.05623100064</v>
      </c>
      <c r="G10" s="3">
        <f aca="true" t="shared" si="5" ref="G10:G20">(C10-B10)/ABS(B10)*100</f>
        <v>-0.4702607232509306</v>
      </c>
      <c r="H10" s="3">
        <f t="shared" si="0"/>
        <v>0.9400843272915266</v>
      </c>
      <c r="I10" s="3">
        <f t="shared" si="1"/>
        <v>-0.595430933393073</v>
      </c>
      <c r="J10" s="3">
        <f t="shared" si="2"/>
        <v>0.21340112044933882</v>
      </c>
      <c r="K10" s="3">
        <f t="shared" si="4"/>
        <v>10.736849747203909</v>
      </c>
      <c r="L10" s="3">
        <f aca="true" t="shared" si="6" ref="L10:L21">+C10/C$6*100</f>
        <v>10.899309410892327</v>
      </c>
      <c r="M10" s="3">
        <f aca="true" t="shared" si="7" ref="M10:M21">+D10/D$6*100</f>
        <v>10.902408835256121</v>
      </c>
      <c r="N10" s="3">
        <f aca="true" t="shared" si="8" ref="N10:N21">+E10/E$6*100</f>
        <v>11.550572722324768</v>
      </c>
      <c r="O10" s="3">
        <f aca="true" t="shared" si="9" ref="O10:O21">+F10/F$6*100</f>
        <v>11.077543170990953</v>
      </c>
      <c r="P10" s="15"/>
      <c r="Q10" s="15"/>
      <c r="R10" s="15"/>
      <c r="S10" s="15"/>
      <c r="T10" s="15"/>
      <c r="U10" s="15"/>
      <c r="V10" s="15"/>
      <c r="W10" s="15"/>
      <c r="X10" s="15"/>
    </row>
    <row r="11" spans="1:24" s="10" customFormat="1" ht="24.75" customHeight="1">
      <c r="A11" s="19" t="s">
        <v>3</v>
      </c>
      <c r="B11" s="25">
        <f>SUM(B12:B14)</f>
        <v>57590.43108972464</v>
      </c>
      <c r="C11" s="1">
        <f>SUM(C12:C14)</f>
        <v>58089.409136317016</v>
      </c>
      <c r="D11" s="1">
        <f>SUM(D12:D14)</f>
        <v>57566.277482692785</v>
      </c>
      <c r="E11" s="1">
        <f>SUM(E12:E14)</f>
        <v>55776.45540737752</v>
      </c>
      <c r="F11" s="1">
        <f>SUM(F12:F14)</f>
        <v>59044.15888925969</v>
      </c>
      <c r="G11" s="2">
        <f t="shared" si="5"/>
        <v>0.8664252674458695</v>
      </c>
      <c r="H11" s="2">
        <f t="shared" si="0"/>
        <v>-0.9005628760943494</v>
      </c>
      <c r="I11" s="2">
        <f t="shared" si="1"/>
        <v>-3.109150276137572</v>
      </c>
      <c r="J11" s="2">
        <f t="shared" si="2"/>
        <v>5.858571431288825</v>
      </c>
      <c r="K11" s="2">
        <f t="shared" si="4"/>
        <v>6.077626685321184</v>
      </c>
      <c r="L11" s="2">
        <f t="shared" si="6"/>
        <v>6.252445134043572</v>
      </c>
      <c r="M11" s="2">
        <f t="shared" si="7"/>
        <v>6.140177080693134</v>
      </c>
      <c r="N11" s="2">
        <f t="shared" si="8"/>
        <v>6.340716982178626</v>
      </c>
      <c r="O11" s="2">
        <f t="shared" si="9"/>
        <v>6.423600576350252</v>
      </c>
      <c r="P11" s="15"/>
      <c r="Q11" s="15"/>
      <c r="R11" s="15"/>
      <c r="S11" s="15"/>
      <c r="T11" s="15"/>
      <c r="U11" s="15"/>
      <c r="V11" s="15"/>
      <c r="W11" s="15"/>
      <c r="X11" s="15"/>
    </row>
    <row r="12" spans="1:24" s="10" customFormat="1" ht="24.75" customHeight="1">
      <c r="A12" s="18" t="s">
        <v>12</v>
      </c>
      <c r="B12" s="26">
        <v>-683.393489999999</v>
      </c>
      <c r="C12" s="27">
        <v>-364.30178900000146</v>
      </c>
      <c r="D12" s="27">
        <v>-332.00517200000013</v>
      </c>
      <c r="E12" s="27">
        <v>-429.62134299999934</v>
      </c>
      <c r="F12" s="27">
        <v>-339.40207099999884</v>
      </c>
      <c r="G12" s="3">
        <f>(C12-B12)/ABS(B12)*100</f>
        <v>46.69223597666961</v>
      </c>
      <c r="H12" s="3">
        <f>(D12-C12)/ABS(C12)*100</f>
        <v>8.865346801797124</v>
      </c>
      <c r="I12" s="3">
        <f t="shared" si="1"/>
        <v>-29.40200311096334</v>
      </c>
      <c r="J12" s="3">
        <f t="shared" si="2"/>
        <v>20.99971834965393</v>
      </c>
      <c r="K12" s="3">
        <f t="shared" si="4"/>
        <v>-0.07211980241870124</v>
      </c>
      <c r="L12" s="3">
        <f t="shared" si="6"/>
        <v>-0.03921157026423221</v>
      </c>
      <c r="M12" s="3">
        <f t="shared" si="7"/>
        <v>-0.0354125824515729</v>
      </c>
      <c r="N12" s="3">
        <f t="shared" si="8"/>
        <v>-0.04883973579120929</v>
      </c>
      <c r="O12" s="3">
        <f t="shared" si="9"/>
        <v>-0.03692462353438052</v>
      </c>
      <c r="P12" s="15"/>
      <c r="Q12" s="15"/>
      <c r="R12" s="15"/>
      <c r="S12" s="15"/>
      <c r="T12" s="15"/>
      <c r="U12" s="15"/>
      <c r="V12" s="15"/>
      <c r="W12" s="15"/>
      <c r="X12" s="15"/>
    </row>
    <row r="13" spans="1:24" s="10" customFormat="1" ht="24.75" customHeight="1">
      <c r="A13" s="18" t="s">
        <v>13</v>
      </c>
      <c r="B13" s="26">
        <v>57015.6821187766</v>
      </c>
      <c r="C13" s="27">
        <v>57105.45829691121</v>
      </c>
      <c r="D13" s="27">
        <v>56699.294349175034</v>
      </c>
      <c r="E13" s="27">
        <v>55028.81633789811</v>
      </c>
      <c r="F13" s="27">
        <v>58023.8123559026</v>
      </c>
      <c r="G13" s="3">
        <f t="shared" si="5"/>
        <v>0.15745874608249208</v>
      </c>
      <c r="H13" s="3">
        <f>(D13-C13)/ABS(C13)*100</f>
        <v>-0.7112524088754999</v>
      </c>
      <c r="I13" s="3">
        <f t="shared" si="1"/>
        <v>-2.946205998595867</v>
      </c>
      <c r="J13" s="3">
        <f t="shared" si="2"/>
        <v>5.442595747678924</v>
      </c>
      <c r="K13" s="3">
        <f t="shared" si="4"/>
        <v>6.016972343669313</v>
      </c>
      <c r="L13" s="3">
        <f t="shared" si="6"/>
        <v>6.146537728038736</v>
      </c>
      <c r="M13" s="3">
        <f t="shared" si="7"/>
        <v>6.0477022812348284</v>
      </c>
      <c r="N13" s="3">
        <f t="shared" si="8"/>
        <v>6.2557247088302335</v>
      </c>
      <c r="O13" s="3">
        <f t="shared" si="9"/>
        <v>6.312593853533817</v>
      </c>
      <c r="P13" s="15"/>
      <c r="Q13" s="15"/>
      <c r="R13" s="15"/>
      <c r="S13" s="15"/>
      <c r="T13" s="15"/>
      <c r="U13" s="15"/>
      <c r="V13" s="15"/>
      <c r="W13" s="15"/>
      <c r="X13" s="15"/>
    </row>
    <row r="14" spans="1:24" s="10" customFormat="1" ht="24.75" customHeight="1">
      <c r="A14" s="18" t="s">
        <v>4</v>
      </c>
      <c r="B14" s="26">
        <v>1258.1424609480364</v>
      </c>
      <c r="C14" s="27">
        <v>1348.2526284058085</v>
      </c>
      <c r="D14" s="27">
        <v>1198.988305517748</v>
      </c>
      <c r="E14" s="27">
        <v>1177.2604124794084</v>
      </c>
      <c r="F14" s="27">
        <v>1359.748604357087</v>
      </c>
      <c r="G14" s="3">
        <f t="shared" si="5"/>
        <v>7.162159314603553</v>
      </c>
      <c r="H14" s="3">
        <f t="shared" si="0"/>
        <v>-11.070946181989108</v>
      </c>
      <c r="I14" s="3">
        <f t="shared" si="1"/>
        <v>-1.8121855683118582</v>
      </c>
      <c r="J14" s="3">
        <f t="shared" si="2"/>
        <v>15.501089643653554</v>
      </c>
      <c r="K14" s="3">
        <f t="shared" si="4"/>
        <v>0.1327741440705721</v>
      </c>
      <c r="L14" s="3">
        <f t="shared" si="6"/>
        <v>0.1451189762690677</v>
      </c>
      <c r="M14" s="3">
        <f t="shared" si="7"/>
        <v>0.12788738190987853</v>
      </c>
      <c r="N14" s="3">
        <f t="shared" si="8"/>
        <v>0.13383200913960286</v>
      </c>
      <c r="O14" s="3">
        <f t="shared" si="9"/>
        <v>0.14793134635081512</v>
      </c>
      <c r="P14" s="15"/>
      <c r="Q14" s="15"/>
      <c r="R14" s="15"/>
      <c r="S14" s="15"/>
      <c r="T14" s="15"/>
      <c r="U14" s="15"/>
      <c r="V14" s="15"/>
      <c r="W14" s="15"/>
      <c r="X14" s="15"/>
    </row>
    <row r="15" spans="1:24" s="10" customFormat="1" ht="24.75" customHeight="1">
      <c r="A15" s="19" t="s">
        <v>5</v>
      </c>
      <c r="B15" s="25">
        <f>SUM(B16:B18)</f>
        <v>263277.84156211134</v>
      </c>
      <c r="C15" s="1">
        <f>SUM(C16:C18)</f>
        <v>236841.88809338197</v>
      </c>
      <c r="D15" s="1">
        <f>SUM(D16:D18)</f>
        <v>241239.7558137005</v>
      </c>
      <c r="E15" s="1">
        <f>SUM(E16:E18)</f>
        <v>182406.21052207338</v>
      </c>
      <c r="F15" s="1">
        <f>SUM(F16:F18)</f>
        <v>228255.83027143026</v>
      </c>
      <c r="G15" s="2">
        <f t="shared" si="5"/>
        <v>-10.041085612019767</v>
      </c>
      <c r="H15" s="2">
        <f t="shared" si="0"/>
        <v>1.8568791845573074</v>
      </c>
      <c r="I15" s="2">
        <f t="shared" si="1"/>
        <v>-24.38799736518629</v>
      </c>
      <c r="J15" s="2">
        <f t="shared" si="2"/>
        <v>25.13599707933657</v>
      </c>
      <c r="K15" s="2">
        <f t="shared" si="4"/>
        <v>27.78420659916094</v>
      </c>
      <c r="L15" s="2">
        <f t="shared" si="6"/>
        <v>25.49244230169573</v>
      </c>
      <c r="M15" s="2">
        <f t="shared" si="7"/>
        <v>25.73129415992947</v>
      </c>
      <c r="N15" s="2">
        <f t="shared" si="8"/>
        <v>20.736099995324896</v>
      </c>
      <c r="O15" s="2">
        <f t="shared" si="9"/>
        <v>24.832672875175383</v>
      </c>
      <c r="P15" s="15"/>
      <c r="Q15" s="15"/>
      <c r="R15" s="15"/>
      <c r="S15" s="15"/>
      <c r="T15" s="15"/>
      <c r="U15" s="15"/>
      <c r="V15" s="15"/>
      <c r="W15" s="15"/>
      <c r="X15" s="15"/>
    </row>
    <row r="16" spans="1:24" s="10" customFormat="1" ht="24.75" customHeight="1">
      <c r="A16" s="18" t="s">
        <v>6</v>
      </c>
      <c r="B16" s="26">
        <v>180185.86153572623</v>
      </c>
      <c r="C16" s="27">
        <v>158271.43289374217</v>
      </c>
      <c r="D16" s="27">
        <v>163078.44774127146</v>
      </c>
      <c r="E16" s="27">
        <v>104065.26790747757</v>
      </c>
      <c r="F16" s="27">
        <v>153048.3986722167</v>
      </c>
      <c r="G16" s="3">
        <f t="shared" si="5"/>
        <v>-12.162124405992307</v>
      </c>
      <c r="H16" s="3">
        <f t="shared" si="0"/>
        <v>3.037196769903862</v>
      </c>
      <c r="I16" s="3">
        <f t="shared" si="1"/>
        <v>-36.18698893149876</v>
      </c>
      <c r="J16" s="3">
        <f t="shared" si="2"/>
        <v>47.06962442867017</v>
      </c>
      <c r="K16" s="3">
        <f t="shared" si="4"/>
        <v>19.015353413155943</v>
      </c>
      <c r="L16" s="3">
        <f t="shared" si="6"/>
        <v>17.03552274274903</v>
      </c>
      <c r="M16" s="3">
        <f t="shared" si="7"/>
        <v>17.394394617178722</v>
      </c>
      <c r="N16" s="3">
        <f t="shared" si="8"/>
        <v>11.830232069365842</v>
      </c>
      <c r="O16" s="3">
        <f t="shared" si="9"/>
        <v>16.650618798113946</v>
      </c>
      <c r="P16" s="15"/>
      <c r="Q16" s="15"/>
      <c r="R16" s="15"/>
      <c r="S16" s="15"/>
      <c r="T16" s="15"/>
      <c r="U16" s="15"/>
      <c r="V16" s="15"/>
      <c r="W16" s="15"/>
      <c r="X16" s="15"/>
    </row>
    <row r="17" spans="1:24" s="10" customFormat="1" ht="24.75" customHeight="1">
      <c r="A17" s="18" t="s">
        <v>7</v>
      </c>
      <c r="B17" s="26">
        <v>5091.048842159402</v>
      </c>
      <c r="C17" s="27">
        <v>5148.609314766341</v>
      </c>
      <c r="D17" s="27">
        <v>4408.17937772249</v>
      </c>
      <c r="E17" s="27">
        <v>3830.443214857023</v>
      </c>
      <c r="F17" s="27">
        <v>4577.59602883355</v>
      </c>
      <c r="G17" s="3">
        <f t="shared" si="5"/>
        <v>1.1306211036570009</v>
      </c>
      <c r="H17" s="3">
        <f t="shared" si="0"/>
        <v>-14.381163762421814</v>
      </c>
      <c r="I17" s="3">
        <f t="shared" si="1"/>
        <v>-13.106003938613714</v>
      </c>
      <c r="J17" s="3">
        <f t="shared" si="2"/>
        <v>19.50564913946689</v>
      </c>
      <c r="K17" s="3">
        <f t="shared" si="4"/>
        <v>0.5372679751463455</v>
      </c>
      <c r="L17" s="3">
        <f t="shared" si="6"/>
        <v>0.5541698174560434</v>
      </c>
      <c r="M17" s="3">
        <f t="shared" si="7"/>
        <v>0.47018850560231923</v>
      </c>
      <c r="N17" s="3">
        <f t="shared" si="8"/>
        <v>0.4354481862341918</v>
      </c>
      <c r="O17" s="3">
        <f t="shared" si="9"/>
        <v>0.498011133400405</v>
      </c>
      <c r="P17" s="15"/>
      <c r="Q17" s="15"/>
      <c r="R17" s="15"/>
      <c r="S17" s="15"/>
      <c r="T17" s="15"/>
      <c r="U17" s="15"/>
      <c r="V17" s="15"/>
      <c r="W17" s="15"/>
      <c r="X17" s="15"/>
    </row>
    <row r="18" spans="1:24" s="10" customFormat="1" ht="24.75" customHeight="1">
      <c r="A18" s="18" t="s">
        <v>8</v>
      </c>
      <c r="B18" s="26">
        <f>SUM(B19:B21)</f>
        <v>78000.93118422572</v>
      </c>
      <c r="C18" s="27">
        <f>SUM(C19:C21)</f>
        <v>73421.84588487347</v>
      </c>
      <c r="D18" s="27">
        <f>SUM(D19:D21)</f>
        <v>73753.12869470654</v>
      </c>
      <c r="E18" s="27">
        <f>SUM(E19:E21)</f>
        <v>74510.4993997388</v>
      </c>
      <c r="F18" s="27">
        <f>SUM(F19:F21)</f>
        <v>70629.83557038</v>
      </c>
      <c r="G18" s="3">
        <f t="shared" si="5"/>
        <v>-5.870552094483559</v>
      </c>
      <c r="H18" s="3">
        <f t="shared" si="0"/>
        <v>0.4512046868891324</v>
      </c>
      <c r="I18" s="3">
        <f t="shared" si="1"/>
        <v>1.0268997647100686</v>
      </c>
      <c r="J18" s="3">
        <f t="shared" si="2"/>
        <v>-5.208210736234031</v>
      </c>
      <c r="K18" s="3">
        <f t="shared" si="4"/>
        <v>8.23158521085865</v>
      </c>
      <c r="L18" s="3">
        <f>+C18/C$6*100</f>
        <v>7.902749741490656</v>
      </c>
      <c r="M18" s="3">
        <f t="shared" si="7"/>
        <v>7.866711037148426</v>
      </c>
      <c r="N18" s="3">
        <f t="shared" si="8"/>
        <v>8.470419739724862</v>
      </c>
      <c r="O18" s="3">
        <f t="shared" si="9"/>
        <v>7.684042943661027</v>
      </c>
      <c r="P18" s="15"/>
      <c r="Q18" s="15"/>
      <c r="R18" s="15"/>
      <c r="S18" s="15"/>
      <c r="T18" s="15"/>
      <c r="U18" s="15"/>
      <c r="V18" s="15"/>
      <c r="W18" s="15"/>
      <c r="X18" s="15"/>
    </row>
    <row r="19" spans="1:24" s="10" customFormat="1" ht="24.75" customHeight="1">
      <c r="A19" s="20" t="s">
        <v>9</v>
      </c>
      <c r="B19" s="26">
        <v>1494</v>
      </c>
      <c r="C19" s="27">
        <v>1117</v>
      </c>
      <c r="D19" s="27">
        <v>1021</v>
      </c>
      <c r="E19" s="27">
        <v>727</v>
      </c>
      <c r="F19" s="27">
        <v>207</v>
      </c>
      <c r="G19" s="3">
        <f>(C19-B19)/ABS(B19)*100</f>
        <v>-25.234270414993304</v>
      </c>
      <c r="H19" s="3">
        <f t="shared" si="0"/>
        <v>-8.594449418084155</v>
      </c>
      <c r="I19" s="3">
        <f t="shared" si="1"/>
        <v>-28.795298726738494</v>
      </c>
      <c r="J19" s="3">
        <f t="shared" si="2"/>
        <v>-71.52682255845943</v>
      </c>
      <c r="K19" s="3">
        <f t="shared" si="4"/>
        <v>0.1576646344897722</v>
      </c>
      <c r="L19" s="3">
        <f t="shared" si="6"/>
        <v>0.12022813312384585</v>
      </c>
      <c r="M19" s="3">
        <f t="shared" si="7"/>
        <v>0.10890266095931757</v>
      </c>
      <c r="N19" s="3">
        <f t="shared" si="8"/>
        <v>0.08264600560174964</v>
      </c>
      <c r="O19" s="3">
        <f t="shared" si="9"/>
        <v>0.022520183949074356</v>
      </c>
      <c r="P19" s="15"/>
      <c r="Q19" s="15"/>
      <c r="R19" s="15"/>
      <c r="S19" s="15"/>
      <c r="T19" s="15"/>
      <c r="U19" s="15"/>
      <c r="V19" s="15"/>
      <c r="W19" s="15"/>
      <c r="X19" s="15"/>
    </row>
    <row r="20" spans="1:24" s="10" customFormat="1" ht="24.75" customHeight="1">
      <c r="A20" s="20" t="s">
        <v>10</v>
      </c>
      <c r="B20" s="26">
        <v>18375.468154224225</v>
      </c>
      <c r="C20" s="27">
        <v>14193.051171919702</v>
      </c>
      <c r="D20" s="27">
        <v>14206.635973432676</v>
      </c>
      <c r="E20" s="27">
        <v>14453.285743606859</v>
      </c>
      <c r="F20" s="27">
        <v>13689.655286345544</v>
      </c>
      <c r="G20" s="3">
        <f t="shared" si="5"/>
        <v>-22.760873068385212</v>
      </c>
      <c r="H20" s="3">
        <f t="shared" si="0"/>
        <v>0.09571445454837071</v>
      </c>
      <c r="I20" s="3">
        <f t="shared" si="1"/>
        <v>1.7361588671338783</v>
      </c>
      <c r="J20" s="3">
        <f t="shared" si="2"/>
        <v>-5.283438456885785</v>
      </c>
      <c r="K20" s="3">
        <f t="shared" si="4"/>
        <v>1.9391977711607844</v>
      </c>
      <c r="L20" s="3">
        <f t="shared" si="6"/>
        <v>1.5276670060260682</v>
      </c>
      <c r="M20" s="3">
        <f t="shared" si="7"/>
        <v>1.5153187666867614</v>
      </c>
      <c r="N20" s="3">
        <f t="shared" si="8"/>
        <v>1.6430623583628894</v>
      </c>
      <c r="O20" s="3">
        <f t="shared" si="9"/>
        <v>1.4893408466083085</v>
      </c>
      <c r="P20" s="15"/>
      <c r="Q20" s="15"/>
      <c r="R20" s="15"/>
      <c r="S20" s="15"/>
      <c r="T20" s="15"/>
      <c r="U20" s="15"/>
      <c r="V20" s="15"/>
      <c r="W20" s="15"/>
      <c r="X20" s="15"/>
    </row>
    <row r="21" spans="1:24" s="8" customFormat="1" ht="24.75" customHeight="1" thickBot="1">
      <c r="A21" s="21" t="s">
        <v>11</v>
      </c>
      <c r="B21" s="28">
        <v>58131.4630300015</v>
      </c>
      <c r="C21" s="29">
        <v>58111.794712953764</v>
      </c>
      <c r="D21" s="29">
        <v>58525.492721273855</v>
      </c>
      <c r="E21" s="29">
        <v>59330.213656131935</v>
      </c>
      <c r="F21" s="29">
        <v>56733.18028403446</v>
      </c>
      <c r="G21" s="4">
        <f>(C21-B21)/ABS(B21)*100</f>
        <v>-0.033834202723545447</v>
      </c>
      <c r="H21" s="4">
        <f t="shared" si="0"/>
        <v>0.711900243941137</v>
      </c>
      <c r="I21" s="4">
        <f t="shared" si="1"/>
        <v>1.3749921571622516</v>
      </c>
      <c r="J21" s="4">
        <f t="shared" si="2"/>
        <v>-4.377252688064547</v>
      </c>
      <c r="K21" s="4">
        <f t="shared" si="4"/>
        <v>6.134722805208094</v>
      </c>
      <c r="L21" s="4">
        <f t="shared" si="6"/>
        <v>6.25485460234074</v>
      </c>
      <c r="M21" s="4">
        <f t="shared" si="7"/>
        <v>6.242489609502346</v>
      </c>
      <c r="N21" s="4">
        <f t="shared" si="8"/>
        <v>6.7447113757602235</v>
      </c>
      <c r="O21" s="4">
        <f t="shared" si="9"/>
        <v>6.172181913103645</v>
      </c>
      <c r="P21" s="15"/>
      <c r="Q21" s="15"/>
      <c r="R21" s="15"/>
      <c r="S21" s="15"/>
      <c r="T21" s="15"/>
      <c r="U21" s="15"/>
      <c r="V21" s="15"/>
      <c r="W21" s="15"/>
      <c r="X21" s="15"/>
    </row>
    <row r="22" spans="1:16" s="8" customFormat="1" ht="18" customHeight="1">
      <c r="A22" s="22" t="s">
        <v>22</v>
      </c>
      <c r="P22" s="23"/>
    </row>
    <row r="23" s="8" customFormat="1" ht="18" customHeight="1">
      <c r="A23" s="8" t="s">
        <v>25</v>
      </c>
    </row>
    <row r="24" s="31" customFormat="1" ht="18" customHeight="1">
      <c r="A24" s="8" t="s">
        <v>23</v>
      </c>
    </row>
    <row r="25" ht="18" customHeight="1"/>
  </sheetData>
  <sheetProtection/>
  <mergeCells count="5">
    <mergeCell ref="A4:A5"/>
    <mergeCell ref="B4:F4"/>
    <mergeCell ref="G4:J4"/>
    <mergeCell ref="K4:O4"/>
    <mergeCell ref="A1:O1"/>
  </mergeCells>
  <printOptions/>
  <pageMargins left="0.7874015748031497" right="0.3937007874015748" top="0.7874015748031497" bottom="0.3937007874015748" header="0.31496062992125984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秋田市役所</dc:creator>
  <cp:keywords/>
  <dc:description/>
  <cp:lastModifiedBy>inecx</cp:lastModifiedBy>
  <cp:lastPrinted>2024-04-02T04:20:55Z</cp:lastPrinted>
  <dcterms:created xsi:type="dcterms:W3CDTF">2009-02-26T23:52:00Z</dcterms:created>
  <dcterms:modified xsi:type="dcterms:W3CDTF">2024-04-02T04:21:02Z</dcterms:modified>
  <cp:category/>
  <cp:version/>
  <cp:contentType/>
  <cp:contentStatus/>
</cp:coreProperties>
</file>