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8750" windowHeight="7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A23" i="11" l="1"/>
  <c r="AA37" i="11"/>
  <c r="AA36" i="11"/>
  <c r="AA35" i="11"/>
  <c r="AA34" i="11"/>
  <c r="AA33" i="11"/>
  <c r="AA32" i="11"/>
  <c r="AA31" i="11"/>
  <c r="AA30" i="11"/>
  <c r="AA29" i="11"/>
  <c r="AA28" i="11"/>
  <c r="BG37" i="9" l="1"/>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BW38" i="9"/>
  <c r="BE38" i="9"/>
  <c r="AM38" i="9"/>
  <c r="U38" i="9"/>
  <c r="AM37" i="9"/>
  <c r="U37" i="9"/>
  <c r="CO34" i="9"/>
  <c r="CO35" i="9" s="1"/>
  <c r="CO36" i="9" s="1"/>
  <c r="CO37" i="9" s="1"/>
  <c r="CO38" i="9" s="1"/>
  <c r="CO39" i="9" s="1"/>
  <c r="CO40" i="9" s="1"/>
  <c r="CO41" i="9" s="1"/>
  <c r="CO42" i="9" s="1"/>
  <c r="CO43" i="9" s="1"/>
  <c r="BW34" i="9"/>
  <c r="BW35" i="9" s="1"/>
  <c r="BW36" i="9" s="1"/>
  <c r="BW37" i="9" s="1"/>
  <c r="C34" i="9"/>
  <c r="C35" i="9" s="1"/>
  <c r="C36" i="9" l="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AM35" i="9" s="1"/>
  <c r="AM36" i="9" s="1"/>
  <c r="BE34" i="9"/>
  <c r="BE35" i="9" s="1"/>
  <c r="BE36" i="9" s="1"/>
  <c r="BE37" i="9" s="1"/>
</calcChain>
</file>

<file path=xl/sharedStrings.xml><?xml version="1.0" encoding="utf-8"?>
<sst xmlns="http://schemas.openxmlformats.org/spreadsheetml/2006/main" count="1069" uniqueCount="568">
  <si>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</si>
  <si>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</si>
  <si>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</si>
  <si>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</si>
  <si>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</si>
  <si>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</si>
  <si>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</si>
  <si>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</si>
  <si>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</si>
  <si>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</si>
  <si>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</si>
  <si>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</si>
  <si>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</si>
  <si>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</si>
  <si>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</si>
  <si>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</si>
  <si>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</si>
  <si>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</si>
  <si>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</si>
  <si>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</si>
  <si>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</si>
  <si>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</si>
  <si>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</si>
  <si>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</si>
  <si>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</si>
  <si>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</si>
  <si>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</si>
  <si>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</si>
  <si>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</si>
  <si>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</si>
  <si>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</si>
  <si>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</si>
  <si>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</si>
  <si>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</si>
  <si>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</si>
  <si>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</si>
  <si>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</si>
  <si>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</si>
  <si>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</si>
  <si>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</si>
  <si>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</si>
  <si>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</si>
  <si>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</si>
  <si>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</si>
  <si>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</si>
  <si>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</si>
  <si>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</si>
  <si>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</si>
  <si>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</si>
  <si>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</si>
  <si>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</si>
  <si>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</si>
  <si>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</si>
  <si>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</si>
  <si>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</si>
  <si>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</si>
  <si>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</si>
  <si>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</si>
  <si>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</si>
  <si>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</si>
  <si>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</si>
  <si>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</si>
  <si>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</si>
  <si>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</si>
  <si>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</si>
  <si>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</si>
  <si>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</si>
  <si>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</si>
  <si>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</si>
  <si>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</si>
  <si>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</si>
  <si>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</si>
  <si>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</si>
  <si>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</si>
  <si>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</si>
  <si>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</si>
  <si>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</si>
  <si>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</si>
  <si>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</si>
  <si>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</si>
  <si>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</si>
  <si>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</si>
  <si>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秋田市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</si>
  <si>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</si>
  <si>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</si>
  <si>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</si>
  <si>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</si>
  <si>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</si>
  <si>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</si>
  <si>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</si>
  <si>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</si>
  <si>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</si>
  <si>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</si>
  <si>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</si>
  <si>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</si>
  <si>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</si>
  <si>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</si>
  <si>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</si>
  <si>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</si>
  <si>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</si>
  <si>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</si>
  <si>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</si>
  <si>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</si>
  <si>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</si>
  <si>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</si>
  <si>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</si>
  <si>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</si>
  <si>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</si>
  <si>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</si>
  <si>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</si>
  <si>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</si>
  <si>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</si>
  <si>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</si>
  <si>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</si>
  <si>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</si>
  <si>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</si>
  <si>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</si>
  <si>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</si>
  <si>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</si>
  <si>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</si>
  <si>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</si>
  <si>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</si>
  <si>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</si>
  <si>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</si>
  <si>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</si>
  <si>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</si>
  <si>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</si>
  <si>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</si>
  <si>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</si>
  <si>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</si>
  <si>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</si>
  <si>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</si>
  <si>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</si>
  <si>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</si>
  <si>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</si>
  <si>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</si>
  <si>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</si>
  <si>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</si>
  <si>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</si>
  <si>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</si>
  <si>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</si>
  <si>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</si>
  <si>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</si>
  <si>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</si>
  <si>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</si>
  <si>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</si>
  <si>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</si>
  <si>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</si>
  <si>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</si>
  <si>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</si>
  <si>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</si>
  <si>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</si>
  <si>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</si>
  <si>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</si>
  <si>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</si>
  <si>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</si>
  <si>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</si>
  <si>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</si>
  <si>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</si>
  <si>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</si>
  <si>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</si>
  <si>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</si>
  <si>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</si>
  <si>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</si>
  <si>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</si>
  <si>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</si>
  <si>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</si>
  <si>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</si>
  <si>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</si>
  <si>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</si>
  <si>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</si>
  <si>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</si>
  <si>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</si>
  <si>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</si>
  <si>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</si>
  <si>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</si>
  <si>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</si>
  <si>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</si>
  <si>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</si>
  <si>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</si>
  <si>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</si>
  <si>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</si>
  <si>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</si>
  <si>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</si>
  <si>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</si>
  <si>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</si>
  <si>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</si>
  <si>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</si>
  <si>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</si>
  <si>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</si>
  <si>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</si>
  <si>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秋田県秋田市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</si>
  <si>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</si>
  <si>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</si>
  <si>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</si>
  <si>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</si>
  <si>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</si>
  <si>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</si>
  <si>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</si>
  <si>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</si>
  <si>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</si>
  <si>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</si>
  <si>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</si>
  <si>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</si>
  <si>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</si>
  <si>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</si>
  <si>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</si>
  <si>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</si>
  <si>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</si>
  <si>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</si>
  <si>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</si>
  <si>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</si>
  <si>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</si>
  <si>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</si>
  <si>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</si>
  <si>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</si>
  <si>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</si>
  <si>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</si>
  <si>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</si>
  <si>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</si>
  <si>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</si>
  <si>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</si>
  <si>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</si>
  <si>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</si>
  <si>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</si>
  <si>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</si>
  <si>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</si>
  <si>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</si>
  <si>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</si>
  <si>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</si>
  <si>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</si>
  <si>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</si>
  <si>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</si>
  <si>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</si>
  <si>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</si>
  <si>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</si>
  <si>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</si>
  <si>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</si>
  <si>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</si>
  <si>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</si>
  <si>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</si>
  <si>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</si>
  <si>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</si>
  <si>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</si>
  <si>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</si>
  <si>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</si>
  <si>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</si>
  <si>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</si>
  <si>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</si>
  <si>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</si>
  <si>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</si>
  <si>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</si>
  <si>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</si>
  <si>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</si>
  <si>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</si>
  <si>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</si>
  <si>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</si>
  <si>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</si>
  <si>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</si>
  <si>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</si>
  <si>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</si>
  <si>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</si>
  <si>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</si>
  <si>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</si>
  <si>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</si>
  <si>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</si>
  <si>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</si>
  <si>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</si>
  <si>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</si>
  <si>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</si>
  <si>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</si>
  <si>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</si>
  <si>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</si>
  <si>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</si>
  <si>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</si>
  <si>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</si>
  <si>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</si>
  <si>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</si>
  <si>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</si>
  <si>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</si>
  <si>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</si>
  <si>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</si>
  <si>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</si>
  <si>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</si>
  <si>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</si>
  <si>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</si>
  <si>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</si>
  <si>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</si>
  <si>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</si>
  <si>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</si>
  <si>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</si>
  <si>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</si>
  <si>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</si>
  <si>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</si>
  <si>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</si>
  <si>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</si>
  <si>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</si>
  <si>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</si>
  <si>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</si>
  <si>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</si>
  <si>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</si>
  <si>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</si>
  <si>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</si>
  <si>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</si>
  <si>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</si>
  <si>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</si>
  <si>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</si>
  <si>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</si>
  <si>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</si>
  <si>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</si>
  <si>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</si>
  <si>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</si>
  <si>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</si>
  <si>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</si>
  <si>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</si>
  <si>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</si>
  <si>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</si>
  <si>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</si>
  <si>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</si>
  <si>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</si>
  <si>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</si>
  <si>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</si>
  <si>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</si>
  <si>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</si>
  <si>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</si>
  <si>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</si>
  <si>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</si>
  <si>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</si>
  <si>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</si>
  <si>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</si>
  <si>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</si>
  <si>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</si>
  <si>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</si>
  <si>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</si>
  <si>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</si>
  <si>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</si>
  <si>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</si>
  <si>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</si>
  <si>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</si>
  <si>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秋田県秋田市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</si>
  <si>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</si>
  <si>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</si>
  <si>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</si>
  <si>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</si>
  <si>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</si>
  <si>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</si>
  <si>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</si>
  <si>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</si>
  <si>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</si>
  <si>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</si>
  <si>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</si>
  <si>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</si>
  <si>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</si>
  <si>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</si>
  <si>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</si>
  <si>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</si>
  <si>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</si>
  <si>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</si>
  <si>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</si>
  <si>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</si>
  <si>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土地区画整理会計</t>
    <phoneticPr fontId="5"/>
  </si>
  <si>
    <t>市有林会計</t>
    <phoneticPr fontId="5"/>
  </si>
  <si>
    <t>市営墓地会計</t>
    <phoneticPr fontId="5"/>
  </si>
  <si>
    <t>母子父子寡婦福祉資金貸付事業会計</t>
    <phoneticPr fontId="5"/>
  </si>
  <si>
    <t>病院事業債管理会計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</si>
  <si>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</si>
  <si>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</si>
  <si>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</si>
  <si>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</si>
  <si>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</si>
  <si>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</si>
  <si>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</si>
  <si>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</si>
  <si>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</si>
  <si>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</si>
  <si>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</si>
  <si>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</si>
  <si>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</si>
  <si>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</si>
  <si>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</si>
  <si>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</si>
  <si>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</si>
  <si>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下水道事業会計</t>
    <phoneticPr fontId="5"/>
  </si>
  <si>
    <t>農業集落排水事業会計</t>
    <phoneticPr fontId="5"/>
  </si>
  <si>
    <t>秋田市中央卸売市場会計</t>
    <phoneticPr fontId="5"/>
  </si>
  <si>
    <t>秋田市公設地方卸売市場会計</t>
    <phoneticPr fontId="5"/>
  </si>
  <si>
    <t>秋田市大森山動物園会計</t>
    <phoneticPr fontId="5"/>
  </si>
  <si>
    <t>秋田市廃棄物発電会計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</si>
  <si>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</si>
  <si>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</si>
  <si>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</si>
  <si>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</si>
  <si>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</si>
  <si>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</si>
  <si>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</si>
  <si>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</si>
  <si>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</si>
  <si>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</si>
  <si>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</si>
  <si>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</si>
  <si>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</si>
  <si>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</si>
  <si>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</si>
  <si>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</si>
  <si>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</si>
  <si>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</si>
  <si>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</si>
  <si>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</si>
  <si>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</si>
  <si>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</si>
  <si>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</si>
  <si>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</si>
  <si>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</si>
  <si>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</si>
  <si>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</si>
  <si>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</si>
  <si>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</si>
  <si>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</si>
  <si>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</si>
  <si>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</si>
  <si>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</si>
  <si>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</si>
  <si>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</si>
  <si>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</si>
  <si>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</si>
  <si>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</si>
  <si>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</si>
  <si>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</si>
  <si>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</si>
  <si>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</si>
  <si>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</si>
  <si>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</si>
  <si>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</si>
  <si>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</si>
  <si>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</si>
  <si>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</si>
  <si>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</si>
  <si>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</si>
  <si>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</si>
  <si>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</si>
  <si>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</si>
  <si>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</si>
  <si>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秋田市公設地方卸売市場会計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</si>
  <si>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</si>
  <si>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</si>
  <si>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</si>
  <si>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</si>
  <si>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</si>
  <si>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</si>
  <si>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</si>
  <si>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</si>
  <si>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</si>
  <si>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</si>
  <si>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</si>
  <si>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</si>
  <si>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</si>
  <si>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</si>
  <si>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</si>
  <si>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</si>
  <si>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</si>
  <si>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</si>
  <si>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</si>
  <si>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</si>
  <si>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</si>
  <si>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</si>
  <si>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</si>
  <si>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</si>
  <si>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</si>
  <si>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</si>
  <si>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</si>
  <si>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</si>
  <si>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</si>
  <si>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</si>
  <si>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</si>
  <si>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</si>
  <si>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</si>
  <si>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</si>
  <si>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</si>
  <si>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</si>
  <si>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</si>
  <si>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</si>
  <si>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</si>
  <si>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</si>
  <si>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</si>
  <si>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</si>
  <si>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</si>
  <si>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</si>
  <si>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</si>
  <si>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</si>
  <si>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</si>
  <si>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</si>
  <si>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</si>
  <si>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</si>
  <si>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</si>
  <si>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</si>
  <si>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</si>
  <si>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</si>
  <si>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</si>
  <si>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</si>
  <si>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</si>
  <si>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</si>
  <si>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</si>
  <si>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</si>
  <si>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</si>
  <si>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</si>
  <si>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</si>
  <si>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</si>
  <si>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</si>
  <si>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</si>
  <si>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</si>
  <si>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</si>
  <si>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</si>
  <si>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</si>
  <si>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</si>
  <si>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</si>
  <si>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</si>
  <si>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</si>
  <si>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</si>
  <si>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</si>
  <si>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</si>
  <si>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</si>
  <si>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</si>
  <si>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</si>
  <si>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1.08</t>
  </si>
  <si>
    <t>水道事業会計</t>
  </si>
  <si>
    <t>下水道事業会計</t>
  </si>
  <si>
    <t>一般会計</t>
  </si>
  <si>
    <t>農業集落排水事業会計</t>
  </si>
  <si>
    <t>国民健康保険事業会計</t>
  </si>
  <si>
    <t>介護保険事業会計</t>
  </si>
  <si>
    <t>母子父子寡婦福祉資金貸付事業会計</t>
  </si>
  <si>
    <t>土地区画整理会計</t>
  </si>
  <si>
    <t>その他会計（赤字）</t>
  </si>
  <si>
    <t>その他会計（黒字）</t>
  </si>
  <si>
    <t>-</t>
    <phoneticPr fontId="2"/>
  </si>
  <si>
    <t>法適用企業</t>
    <phoneticPr fontId="5"/>
  </si>
  <si>
    <t>法非適用企業</t>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</si>
  <si>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</si>
  <si>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秋田県市町村会館管理組合</t>
    <rPh sb="0" eb="3">
      <t>アキタケン</t>
    </rPh>
    <rPh sb="3" eb="6">
      <t>シチョウソン</t>
    </rPh>
    <rPh sb="6" eb="8">
      <t>カイカン</t>
    </rPh>
    <rPh sb="8" eb="10">
      <t>カンリ</t>
    </rPh>
    <rPh sb="10" eb="12">
      <t>クミアイ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</si>
  <si>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</si>
  <si>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</si>
  <si>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秋田市土地開発公社</t>
    <rPh sb="0" eb="3">
      <t>アキタシ</t>
    </rPh>
    <rPh sb="3" eb="5">
      <t>トチ</t>
    </rPh>
    <rPh sb="5" eb="7">
      <t>カイハツ</t>
    </rPh>
    <rPh sb="7" eb="9">
      <t>コウシャ</t>
    </rPh>
    <phoneticPr fontId="2"/>
  </si>
  <si>
    <t>秋田市駐車場公社</t>
    <rPh sb="0" eb="3">
      <t>アキタシ</t>
    </rPh>
    <rPh sb="3" eb="6">
      <t>チュウシャジョウ</t>
    </rPh>
    <rPh sb="6" eb="8">
      <t>コウシャ</t>
    </rPh>
    <phoneticPr fontId="2"/>
  </si>
  <si>
    <t>太平山観光開発</t>
    <rPh sb="0" eb="3">
      <t>タイヘイザン</t>
    </rPh>
    <rPh sb="3" eb="5">
      <t>カンコウ</t>
    </rPh>
    <rPh sb="5" eb="7">
      <t>カイハツ</t>
    </rPh>
    <phoneticPr fontId="2"/>
  </si>
  <si>
    <t>秋田市勤労者福祉振興協会</t>
    <rPh sb="0" eb="3">
      <t>アキタシ</t>
    </rPh>
    <rPh sb="3" eb="6">
      <t>キンロウシャ</t>
    </rPh>
    <rPh sb="6" eb="8">
      <t>フクシ</t>
    </rPh>
    <rPh sb="8" eb="10">
      <t>シンコウ</t>
    </rPh>
    <rPh sb="10" eb="12">
      <t>キョウカイ</t>
    </rPh>
    <phoneticPr fontId="2"/>
  </si>
  <si>
    <t>秋田観光コンベンション協会</t>
    <rPh sb="0" eb="2">
      <t>アキタ</t>
    </rPh>
    <rPh sb="2" eb="4">
      <t>カンコウ</t>
    </rPh>
    <rPh sb="11" eb="13">
      <t>キョウカイ</t>
    </rPh>
    <phoneticPr fontId="2"/>
  </si>
  <si>
    <t>秋田市学校給食会</t>
    <rPh sb="0" eb="3">
      <t>アキタシ</t>
    </rPh>
    <rPh sb="3" eb="5">
      <t>ガッコウ</t>
    </rPh>
    <rPh sb="5" eb="7">
      <t>キュウショク</t>
    </rPh>
    <rPh sb="7" eb="8">
      <t>カイ</t>
    </rPh>
    <phoneticPr fontId="2"/>
  </si>
  <si>
    <t>河辺地域振興</t>
    <rPh sb="0" eb="2">
      <t>カワベ</t>
    </rPh>
    <rPh sb="2" eb="4">
      <t>チイキ</t>
    </rPh>
    <rPh sb="4" eb="6">
      <t>シンコウ</t>
    </rPh>
    <phoneticPr fontId="2"/>
  </si>
  <si>
    <t>雄和振興公社</t>
    <rPh sb="0" eb="2">
      <t>ユウワ</t>
    </rPh>
    <rPh sb="2" eb="4">
      <t>シンコウ</t>
    </rPh>
    <rPh sb="4" eb="6">
      <t>コウシャ</t>
    </rPh>
    <phoneticPr fontId="2"/>
  </si>
  <si>
    <t>秋田市総合振興公社</t>
    <rPh sb="0" eb="3">
      <t>アキタシ</t>
    </rPh>
    <rPh sb="3" eb="5">
      <t>ソウゴウ</t>
    </rPh>
    <rPh sb="5" eb="7">
      <t>シンコウ</t>
    </rPh>
    <rPh sb="7" eb="9">
      <t>コウシャ</t>
    </rPh>
    <phoneticPr fontId="2"/>
  </si>
  <si>
    <t>公立大学法人秋田公立美術大学</t>
    <rPh sb="0" eb="2">
      <t>コウリツ</t>
    </rPh>
    <rPh sb="2" eb="4">
      <t>ダイガク</t>
    </rPh>
    <rPh sb="4" eb="6">
      <t>ホウジン</t>
    </rPh>
    <rPh sb="6" eb="8">
      <t>アキタ</t>
    </rPh>
    <rPh sb="8" eb="10">
      <t>コウリツ</t>
    </rPh>
    <rPh sb="10" eb="12">
      <t>ビジュツ</t>
    </rPh>
    <rPh sb="12" eb="14">
      <t>ダイガク</t>
    </rPh>
    <phoneticPr fontId="2"/>
  </si>
  <si>
    <t>○</t>
    <phoneticPr fontId="2"/>
  </si>
  <si>
    <t>秋田けやき会</t>
    <rPh sb="0" eb="2">
      <t>アキタ</t>
    </rPh>
    <rPh sb="5" eb="6">
      <t>カイ</t>
    </rPh>
    <phoneticPr fontId="2"/>
  </si>
  <si>
    <t>公立大学法人国際教養大学</t>
    <rPh sb="0" eb="2">
      <t>コウリツ</t>
    </rPh>
    <rPh sb="2" eb="4">
      <t>ダイガク</t>
    </rPh>
    <rPh sb="4" eb="6">
      <t>ホウジン</t>
    </rPh>
    <rPh sb="6" eb="8">
      <t>コクサイ</t>
    </rPh>
    <rPh sb="8" eb="10">
      <t>キョウヨウ</t>
    </rPh>
    <rPh sb="10" eb="12">
      <t>ダイガク</t>
    </rPh>
    <phoneticPr fontId="2"/>
  </si>
  <si>
    <t>市立秋田総合病院</t>
    <rPh sb="0" eb="2">
      <t>シリツ</t>
    </rPh>
    <rPh sb="2" eb="4">
      <t>アキタ</t>
    </rPh>
    <rPh sb="4" eb="6">
      <t>ソウゴウ</t>
    </rPh>
    <rPh sb="6" eb="8">
      <t>ビョウイン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</si>
  <si>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</si>
  <si>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</si>
  <si>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</si>
  <si>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</si>
  <si>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</si>
  <si>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</si>
  <si>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</si>
  <si>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</si>
  <si>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</si>
  <si>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</si>
  <si>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</si>
  <si>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</si>
  <si>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将来負担比率、実質公債費比率は、ともに類似団体と比較して高い水準にあるものの、どちらの比率も低下傾向にある。これは、「新・県都『あきた』改革プラン」に位置付けた市債償還額の総合
的な管理に取り組み、市債借入額を抑制するとともに元利償還金の減少を図ってきたことや、定員適正化計画の着実な実施により退職手当負担が減少したためである。
　今後は、公共施設等の改修や更新に係る経費の増加が想定されることから、「秋田市公共施設等総合管理計画」を踏まえ、将来負担の軽減を図るとともに、引き続き市債発行の抑制や充当可能
基金の残高を確保することなどにより、比率の改善に努める。</t>
    <rPh sb="1" eb="3">
      <t>ショウライ</t>
    </rPh>
    <rPh sb="3" eb="5">
      <t>フタン</t>
    </rPh>
    <rPh sb="5" eb="7">
      <t>ヒリツ</t>
    </rPh>
    <rPh sb="8" eb="10">
      <t>ジッシツ</t>
    </rPh>
    <rPh sb="10" eb="13">
      <t>コウサイヒ</t>
    </rPh>
    <rPh sb="13" eb="14">
      <t>ヒ</t>
    </rPh>
    <rPh sb="14" eb="15">
      <t>リツ</t>
    </rPh>
    <rPh sb="20" eb="22">
      <t>ルイジ</t>
    </rPh>
    <rPh sb="22" eb="24">
      <t>ダンタイ</t>
    </rPh>
    <rPh sb="25" eb="27">
      <t>ヒカク</t>
    </rPh>
    <rPh sb="29" eb="30">
      <t>タカ</t>
    </rPh>
    <rPh sb="31" eb="33">
      <t>スイジュン</t>
    </rPh>
    <rPh sb="44" eb="46">
      <t>ヒリツ</t>
    </rPh>
    <rPh sb="47" eb="49">
      <t>テイカ</t>
    </rPh>
    <rPh sb="49" eb="51">
      <t>ケイコウ</t>
    </rPh>
    <rPh sb="60" eb="61">
      <t>シン</t>
    </rPh>
    <rPh sb="62" eb="63">
      <t>ケン</t>
    </rPh>
    <rPh sb="63" eb="64">
      <t>ミヤコ</t>
    </rPh>
    <rPh sb="69" eb="71">
      <t>カイカク</t>
    </rPh>
    <rPh sb="76" eb="79">
      <t>イチヅ</t>
    </rPh>
    <rPh sb="81" eb="83">
      <t>シサイ</t>
    </rPh>
    <rPh sb="83" eb="86">
      <t>ショウカンガク</t>
    </rPh>
    <rPh sb="92" eb="94">
      <t>カンリ</t>
    </rPh>
    <rPh sb="95" eb="96">
      <t>ト</t>
    </rPh>
    <rPh sb="97" eb="98">
      <t>ク</t>
    </rPh>
    <rPh sb="100" eb="102">
      <t>シサイ</t>
    </rPh>
    <rPh sb="102" eb="105">
      <t>カリイレガク</t>
    </rPh>
    <rPh sb="106" eb="108">
      <t>ヨクセイ</t>
    </rPh>
    <rPh sb="123" eb="124">
      <t>ハカ</t>
    </rPh>
    <rPh sb="132" eb="134">
      <t>テイイン</t>
    </rPh>
    <rPh sb="134" eb="137">
      <t>テキセイカ</t>
    </rPh>
    <rPh sb="137" eb="139">
      <t>ケイカク</t>
    </rPh>
    <rPh sb="140" eb="142">
      <t>チャクジツ</t>
    </rPh>
    <rPh sb="143" eb="145">
      <t>ジッシ</t>
    </rPh>
    <rPh sb="148" eb="150">
      <t>タイショク</t>
    </rPh>
    <rPh sb="150" eb="152">
      <t>テアテ</t>
    </rPh>
    <rPh sb="152" eb="154">
      <t>フタン</t>
    </rPh>
    <rPh sb="155" eb="157">
      <t>ゲンショウ</t>
    </rPh>
    <rPh sb="167" eb="169">
      <t>コンゴ</t>
    </rPh>
    <rPh sb="171" eb="173">
      <t>コウキョウ</t>
    </rPh>
    <rPh sb="173" eb="175">
      <t>シセツ</t>
    </rPh>
    <rPh sb="175" eb="176">
      <t>トウ</t>
    </rPh>
    <rPh sb="177" eb="179">
      <t>カイシュウ</t>
    </rPh>
    <rPh sb="180" eb="182">
      <t>コウシン</t>
    </rPh>
    <rPh sb="183" eb="184">
      <t>カカ</t>
    </rPh>
    <rPh sb="185" eb="187">
      <t>ケイヒ</t>
    </rPh>
    <rPh sb="188" eb="190">
      <t>ゾウカ</t>
    </rPh>
    <rPh sb="191" eb="193">
      <t>ソウテイ</t>
    </rPh>
    <rPh sb="202" eb="205">
      <t>アキタシ</t>
    </rPh>
    <rPh sb="205" eb="207">
      <t>コウキョウ</t>
    </rPh>
    <rPh sb="207" eb="209">
      <t>シセツ</t>
    </rPh>
    <rPh sb="209" eb="210">
      <t>トウ</t>
    </rPh>
    <rPh sb="210" eb="212">
      <t>ソウゴウ</t>
    </rPh>
    <rPh sb="212" eb="214">
      <t>カンリ</t>
    </rPh>
    <rPh sb="214" eb="216">
      <t>ケイカク</t>
    </rPh>
    <rPh sb="218" eb="219">
      <t>フ</t>
    </rPh>
    <rPh sb="222" eb="224">
      <t>ショウライ</t>
    </rPh>
    <rPh sb="224" eb="226">
      <t>フタン</t>
    </rPh>
    <rPh sb="227" eb="229">
      <t>ケイゲン</t>
    </rPh>
    <rPh sb="230" eb="231">
      <t>ハカ</t>
    </rPh>
    <rPh sb="237" eb="238">
      <t>ヒ</t>
    </rPh>
    <rPh sb="239" eb="240">
      <t>ツヅ</t>
    </rPh>
    <rPh sb="241" eb="243">
      <t>シサイ</t>
    </rPh>
    <rPh sb="243" eb="245">
      <t>ハッコウ</t>
    </rPh>
    <rPh sb="246" eb="248">
      <t>ヨクセイ</t>
    </rPh>
    <rPh sb="249" eb="251">
      <t>ジュウトウ</t>
    </rPh>
    <rPh sb="251" eb="253">
      <t>カノウ</t>
    </rPh>
    <rPh sb="254" eb="256">
      <t>キキン</t>
    </rPh>
    <rPh sb="272" eb="274">
      <t>ヒリツ</t>
    </rPh>
    <rPh sb="275" eb="277">
      <t>カイゼン</t>
    </rPh>
    <rPh sb="278" eb="27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</si>
</sst>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51004</c:v>
                </c:pt>
                <c:pt idx="1">
                  <c:v>48376</c:v>
                </c:pt>
                <c:pt idx="2">
                  <c:v>30056</c:v>
                </c:pt>
                <c:pt idx="3">
                  <c:v>48069</c:v>
                </c:pt>
                <c:pt idx="4">
                  <c:v>70493</c:v>
                </c:pt>
              </c:numCache>
            </c:numRef>
          </c:val>
          <c:smooth val="0"/>
        </c:ser>
        <c:dLbls>
          <c:showLegendKey val="0"/>
          <c:showVal val="0"/>
          <c:showCatName val="0"/>
          <c:showSerName val="0"/>
          <c:showPercent val="0"/>
          <c:showBubbleSize val="0"/>
        </c:dLbls>
        <c:marker val="1"/>
        <c:smooth val="0"/>
        <c:axId val="128030592"/>
        <c:axId val="128032768"/>
      </c:lineChart>
      <c:catAx>
        <c:axId val="1280305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032768"/>
        <c:crosses val="autoZero"/>
        <c:auto val="1"/>
        <c:lblAlgn val="ctr"/>
        <c:lblOffset val="100"/>
        <c:tickLblSkip val="1"/>
        <c:tickMarkSkip val="1"/>
        <c:noMultiLvlLbl val="0"/>
      </c:catAx>
      <c:valAx>
        <c:axId val="1280327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030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2.04</c:v>
                </c:pt>
                <c:pt idx="1">
                  <c:v>2.08</c:v>
                </c:pt>
                <c:pt idx="2">
                  <c:v>2.31</c:v>
                </c:pt>
                <c:pt idx="3">
                  <c:v>2.89</c:v>
                </c:pt>
                <c:pt idx="4">
                  <c:v>2.35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8.31</c:v>
                </c:pt>
                <c:pt idx="1">
                  <c:v>9.18</c:v>
                </c:pt>
                <c:pt idx="2">
                  <c:v>7.82</c:v>
                </c:pt>
                <c:pt idx="3">
                  <c:v>8.8699999999999992</c:v>
                </c:pt>
                <c:pt idx="4">
                  <c:v>10.19</c:v>
                </c:pt>
              </c:numCache>
            </c:numRef>
          </c:val>
        </c:ser>
        <c:dLbls>
          <c:showLegendKey val="0"/>
          <c:showVal val="0"/>
          <c:showCatName val="0"/>
          <c:showSerName val="0"/>
          <c:showPercent val="0"/>
          <c:showBubbleSize val="0"/>
        </c:dLbls>
        <c:gapWidth val="250"/>
        <c:overlap val="100"/>
        <c:axId val="149651840"/>
        <c:axId val="149653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1.23</c:v>
                </c:pt>
                <c:pt idx="1">
                  <c:v>0.95</c:v>
                </c:pt>
                <c:pt idx="2">
                  <c:v>-1.08</c:v>
                </c:pt>
                <c:pt idx="3">
                  <c:v>1.68</c:v>
                </c:pt>
                <c:pt idx="4">
                  <c:v>0.75</c:v>
                </c:pt>
              </c:numCache>
            </c:numRef>
          </c:val>
          <c:smooth val="0"/>
        </c:ser>
        <c:dLbls>
          <c:showLegendKey val="0"/>
          <c:showVal val="0"/>
          <c:showCatName val="0"/>
          <c:showSerName val="0"/>
          <c:showPercent val="0"/>
          <c:showBubbleSize val="0"/>
        </c:dLbls>
        <c:marker val="1"/>
        <c:smooth val="0"/>
        <c:axId val="149651840"/>
        <c:axId val="149653760"/>
      </c:lineChart>
      <c:catAx>
        <c:axId val="14965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653760"/>
        <c:crosses val="autoZero"/>
        <c:auto val="1"/>
        <c:lblAlgn val="ctr"/>
        <c:lblOffset val="100"/>
        <c:tickLblSkip val="1"/>
        <c:tickMarkSkip val="1"/>
        <c:noMultiLvlLbl val="0"/>
      </c:catAx>
      <c:valAx>
        <c:axId val="14965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5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4</c:v>
                </c:pt>
                <c:pt idx="2">
                  <c:v>#N/A</c:v>
                </c:pt>
                <c:pt idx="3">
                  <c:v>4.55</c:v>
                </c:pt>
                <c:pt idx="4">
                  <c:v>#N/A</c:v>
                </c:pt>
                <c:pt idx="5">
                  <c:v>5.32</c:v>
                </c:pt>
                <c:pt idx="6">
                  <c:v>#N/A</c:v>
                </c:pt>
                <c:pt idx="7">
                  <c:v>0.09</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土地区画整理会計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0.15</c:v>
                </c:pt>
                <c:pt idx="2">
                  <c:v>#N/A</c:v>
                </c:pt>
                <c:pt idx="3">
                  <c:v>0.16</c:v>
                </c:pt>
                <c:pt idx="4">
                  <c:v>#N/A</c:v>
                </c:pt>
                <c:pt idx="5">
                  <c:v>0.15</c:v>
                </c:pt>
                <c:pt idx="6">
                  <c:v>#N/A</c:v>
                </c:pt>
                <c:pt idx="7">
                  <c:v>0.13</c:v>
                </c:pt>
                <c:pt idx="8">
                  <c:v>#N/A</c:v>
                </c:pt>
                <c:pt idx="9">
                  <c:v>0.15</c:v>
                </c:pt>
              </c:numCache>
            </c:numRef>
          </c:val>
        </c:ser>
        <c:ser>
          <c:idx val="3"/>
          <c:order val="3"/>
          <c:tx>
            <c:strRef>
              <c:f>データシート!$A$30</c:f>
              <c:strCache>
                <c:ptCount val="1"/>
                <c:pt idx="0">
                  <c:v>母子父子寡婦福祉資金貸付事業会計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0.06</c:v>
                </c:pt>
                <c:pt idx="4">
                  <c:v>#N/A</c:v>
                </c:pt>
                <c:pt idx="5">
                  <c:v>0.09</c:v>
                </c:pt>
                <c:pt idx="6">
                  <c:v>#N/A</c:v>
                </c:pt>
                <c:pt idx="7">
                  <c:v>0.14000000000000001</c:v>
                </c:pt>
                <c:pt idx="8">
                  <c:v>#N/A</c:v>
                </c:pt>
                <c:pt idx="9">
                  <c:v>0.18</c:v>
                </c:pt>
              </c:numCache>
            </c:numRef>
          </c:val>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0.67</c:v>
                </c:pt>
                <c:pt idx="4">
                  <c:v>#N/A</c:v>
                </c:pt>
                <c:pt idx="5">
                  <c:v>0.73</c:v>
                </c:pt>
                <c:pt idx="6">
                  <c:v>#N/A</c:v>
                </c:pt>
                <c:pt idx="7">
                  <c:v>0.89</c:v>
                </c:pt>
                <c:pt idx="8">
                  <c:v>#N/A</c:v>
                </c:pt>
                <c:pt idx="9">
                  <c:v>0.64</c:v>
                </c:pt>
              </c:numCache>
            </c:numRef>
          </c:val>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1.01</c:v>
                </c:pt>
                <c:pt idx="2">
                  <c:v>#N/A</c:v>
                </c:pt>
                <c:pt idx="3">
                  <c:v>0.66</c:v>
                </c:pt>
                <c:pt idx="4">
                  <c:v>#N/A</c:v>
                </c:pt>
                <c:pt idx="5">
                  <c:v>0.32</c:v>
                </c:pt>
                <c:pt idx="6">
                  <c:v>#N/A</c:v>
                </c:pt>
                <c:pt idx="7">
                  <c:v>0</c:v>
                </c:pt>
                <c:pt idx="8">
                  <c:v>#N/A</c:v>
                </c:pt>
                <c:pt idx="9">
                  <c:v>0.7</c:v>
                </c:pt>
              </c:numCache>
            </c:numRef>
          </c:val>
        </c:ser>
        <c:ser>
          <c:idx val="6"/>
          <c:order val="6"/>
          <c:tx>
            <c:strRef>
              <c:f>データシート!$A$33</c:f>
              <c:strCache>
                <c:ptCount val="1"/>
                <c:pt idx="0">
                  <c:v>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0.32</c:v>
                </c:pt>
                <c:pt idx="2">
                  <c:v>#N/A</c:v>
                </c:pt>
                <c:pt idx="3">
                  <c:v>0.4</c:v>
                </c:pt>
                <c:pt idx="4">
                  <c:v>#N/A</c:v>
                </c:pt>
                <c:pt idx="5">
                  <c:v>0.53</c:v>
                </c:pt>
                <c:pt idx="6">
                  <c:v>#N/A</c:v>
                </c:pt>
                <c:pt idx="7">
                  <c:v>0.62</c:v>
                </c:pt>
                <c:pt idx="8">
                  <c:v>#N/A</c:v>
                </c:pt>
                <c:pt idx="9">
                  <c:v>0.73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1.78</c:v>
                </c:pt>
                <c:pt idx="2">
                  <c:v>#N/A</c:v>
                </c:pt>
                <c:pt idx="3">
                  <c:v>1.79</c:v>
                </c:pt>
                <c:pt idx="4">
                  <c:v>#N/A</c:v>
                </c:pt>
                <c:pt idx="5">
                  <c:v>2.0099999999999998</c:v>
                </c:pt>
                <c:pt idx="6">
                  <c:v>#N/A</c:v>
                </c:pt>
                <c:pt idx="7">
                  <c:v>2.57</c:v>
                </c:pt>
                <c:pt idx="8">
                  <c:v>#N/A</c:v>
                </c:pt>
                <c:pt idx="9">
                  <c:v>1.97</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2.11</c:v>
                </c:pt>
                <c:pt idx="2">
                  <c:v>#N/A</c:v>
                </c:pt>
                <c:pt idx="3">
                  <c:v>2.52</c:v>
                </c:pt>
                <c:pt idx="4">
                  <c:v>#N/A</c:v>
                </c:pt>
                <c:pt idx="5">
                  <c:v>3.76</c:v>
                </c:pt>
                <c:pt idx="6">
                  <c:v>#N/A</c:v>
                </c:pt>
                <c:pt idx="7">
                  <c:v>4.42</c:v>
                </c:pt>
                <c:pt idx="8">
                  <c:v>#N/A</c:v>
                </c:pt>
                <c:pt idx="9">
                  <c:v>4.87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7.67</c:v>
                </c:pt>
                <c:pt idx="2">
                  <c:v>#N/A</c:v>
                </c:pt>
                <c:pt idx="3">
                  <c:v>8.6</c:v>
                </c:pt>
                <c:pt idx="4">
                  <c:v>#N/A</c:v>
                </c:pt>
                <c:pt idx="5">
                  <c:v>9.15</c:v>
                </c:pt>
                <c:pt idx="6">
                  <c:v>#N/A</c:v>
                </c:pt>
                <c:pt idx="7">
                  <c:v>10.24</c:v>
                </c:pt>
                <c:pt idx="8">
                  <c:v>#N/A</c:v>
                </c:pt>
                <c:pt idx="9">
                  <c:v>11.92</c:v>
                </c:pt>
              </c:numCache>
            </c:numRef>
          </c:val>
        </c:ser>
        <c:dLbls>
          <c:showLegendKey val="0"/>
          <c:showVal val="0"/>
          <c:showCatName val="0"/>
          <c:showSerName val="0"/>
          <c:showPercent val="0"/>
          <c:showBubbleSize val="0"/>
        </c:dLbls>
        <c:gapWidth val="150"/>
        <c:overlap val="100"/>
        <c:axId val="150153472"/>
        <c:axId val="150171648"/>
      </c:barChart>
      <c:catAx>
        <c:axId val="15015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171648"/>
        <c:crosses val="autoZero"/>
        <c:auto val="1"/>
        <c:lblAlgn val="ctr"/>
        <c:lblOffset val="100"/>
        <c:tickLblSkip val="1"/>
        <c:tickMarkSkip val="1"/>
        <c:noMultiLvlLbl val="0"/>
      </c:catAx>
      <c:valAx>
        <c:axId val="15017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153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12694</c:v>
                </c:pt>
                <c:pt idx="5">
                  <c:v>12952</c:v>
                </c:pt>
                <c:pt idx="8">
                  <c:v>12619</c:v>
                </c:pt>
                <c:pt idx="11">
                  <c:v>13246</c:v>
                </c:pt>
                <c:pt idx="14">
                  <c:v>12706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c:v>
                </c:pt>
                <c:pt idx="3">
                  <c:v>15</c:v>
                </c:pt>
                <c:pt idx="6">
                  <c:v>15</c:v>
                </c:pt>
                <c:pt idx="9">
                  <c:v>12</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4911</c:v>
                </c:pt>
                <c:pt idx="3">
                  <c:v>4996</c:v>
                </c:pt>
                <c:pt idx="6">
                  <c:v>4830</c:v>
                </c:pt>
                <c:pt idx="9">
                  <c:v>4317</c:v>
                </c:pt>
                <c:pt idx="12">
                  <c:v>4256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15309</c:v>
                </c:pt>
                <c:pt idx="3">
                  <c:v>15463</c:v>
                </c:pt>
                <c:pt idx="6">
                  <c:v>15432</c:v>
                </c:pt>
                <c:pt idx="9">
                  <c:v>15580</c:v>
                </c:pt>
                <c:pt idx="12">
                  <c:v>15276</c:v>
                </c:pt>
              </c:numCache>
            </c:numRef>
          </c:val>
        </c:ser>
        <c:dLbls>
          <c:showLegendKey val="0"/>
          <c:showVal val="0"/>
          <c:showCatName val="0"/>
          <c:showSerName val="0"/>
          <c:showPercent val="0"/>
          <c:showBubbleSize val="0"/>
        </c:dLbls>
        <c:gapWidth val="100"/>
        <c:overlap val="100"/>
        <c:axId val="127830272"/>
        <c:axId val="127848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7541</c:v>
                </c:pt>
                <c:pt idx="2">
                  <c:v>#N/A</c:v>
                </c:pt>
                <c:pt idx="3">
                  <c:v>#N/A</c:v>
                </c:pt>
                <c:pt idx="4">
                  <c:v>7522</c:v>
                </c:pt>
                <c:pt idx="5">
                  <c:v>#N/A</c:v>
                </c:pt>
                <c:pt idx="6">
                  <c:v>#N/A</c:v>
                </c:pt>
                <c:pt idx="7">
                  <c:v>7658</c:v>
                </c:pt>
                <c:pt idx="8">
                  <c:v>#N/A</c:v>
                </c:pt>
                <c:pt idx="9">
                  <c:v>#N/A</c:v>
                </c:pt>
                <c:pt idx="10">
                  <c:v>6663</c:v>
                </c:pt>
                <c:pt idx="11">
                  <c:v>#N/A</c:v>
                </c:pt>
                <c:pt idx="12">
                  <c:v>#N/A</c:v>
                </c:pt>
                <c:pt idx="13">
                  <c:v>6835</c:v>
                </c:pt>
                <c:pt idx="14">
                  <c:v>#N/A</c:v>
                </c:pt>
              </c:numCache>
            </c:numRef>
          </c:val>
          <c:smooth val="0"/>
        </c:ser>
        <c:dLbls>
          <c:showLegendKey val="0"/>
          <c:showVal val="0"/>
          <c:showCatName val="0"/>
          <c:showSerName val="0"/>
          <c:showPercent val="0"/>
          <c:showBubbleSize val="0"/>
        </c:dLbls>
        <c:marker val="1"/>
        <c:smooth val="0"/>
        <c:axId val="127830272"/>
        <c:axId val="127848832"/>
      </c:lineChart>
      <c:catAx>
        <c:axId val="12783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848832"/>
        <c:crosses val="autoZero"/>
        <c:auto val="1"/>
        <c:lblAlgn val="ctr"/>
        <c:lblOffset val="100"/>
        <c:tickLblSkip val="1"/>
        <c:tickMarkSkip val="1"/>
        <c:noMultiLvlLbl val="0"/>
      </c:catAx>
      <c:valAx>
        <c:axId val="127848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3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131537</c:v>
                </c:pt>
                <c:pt idx="5">
                  <c:v>133348</c:v>
                </c:pt>
                <c:pt idx="8">
                  <c:v>131525</c:v>
                </c:pt>
                <c:pt idx="11">
                  <c:v>130857</c:v>
                </c:pt>
                <c:pt idx="14">
                  <c:v>133256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4323</c:v>
                </c:pt>
                <c:pt idx="5">
                  <c:v>4231</c:v>
                </c:pt>
                <c:pt idx="8">
                  <c:v>3775</c:v>
                </c:pt>
                <c:pt idx="11">
                  <c:v>5078</c:v>
                </c:pt>
                <c:pt idx="14">
                  <c:v>4909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27118</c:v>
                </c:pt>
                <c:pt idx="5">
                  <c:v>27296</c:v>
                </c:pt>
                <c:pt idx="8">
                  <c:v>29246</c:v>
                </c:pt>
                <c:pt idx="11">
                  <c:v>29307</c:v>
                </c:pt>
                <c:pt idx="14">
                  <c:v>25557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262</c:v>
                </c:pt>
                <c:pt idx="3">
                  <c:v>208</c:v>
                </c:pt>
                <c:pt idx="6">
                  <c:v>172</c:v>
                </c:pt>
                <c:pt idx="9">
                  <c:v>108</c:v>
                </c:pt>
                <c:pt idx="12">
                  <c:v>44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25035</c:v>
                </c:pt>
                <c:pt idx="3">
                  <c:v>24653</c:v>
                </c:pt>
                <c:pt idx="6">
                  <c:v>23502</c:v>
                </c:pt>
                <c:pt idx="9">
                  <c:v>21573</c:v>
                </c:pt>
                <c:pt idx="12">
                  <c:v>20023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61225</c:v>
                </c:pt>
                <c:pt idx="3">
                  <c:v>59224</c:v>
                </c:pt>
                <c:pt idx="6">
                  <c:v>57189</c:v>
                </c:pt>
                <c:pt idx="9">
                  <c:v>55423</c:v>
                </c:pt>
                <c:pt idx="12">
                  <c:v>53698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181</c:v>
                </c:pt>
                <c:pt idx="3">
                  <c:v>168</c:v>
                </c:pt>
                <c:pt idx="6">
                  <c:v>154</c:v>
                </c:pt>
                <c:pt idx="9">
                  <c:v>141</c:v>
                </c:pt>
                <c:pt idx="12">
                  <c:v>130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143089</c:v>
                </c:pt>
                <c:pt idx="3">
                  <c:v>143092</c:v>
                </c:pt>
                <c:pt idx="6">
                  <c:v>140103</c:v>
                </c:pt>
                <c:pt idx="9">
                  <c:v>144514</c:v>
                </c:pt>
                <c:pt idx="12">
                  <c:v>145602</c:v>
                </c:pt>
              </c:numCache>
            </c:numRef>
          </c:val>
        </c:ser>
        <c:dLbls>
          <c:showLegendKey val="0"/>
          <c:showVal val="0"/>
          <c:showCatName val="0"/>
          <c:showSerName val="0"/>
          <c:showPercent val="0"/>
          <c:showBubbleSize val="0"/>
        </c:dLbls>
        <c:gapWidth val="100"/>
        <c:overlap val="100"/>
        <c:axId val="150018304"/>
        <c:axId val="150032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66816</c:v>
                </c:pt>
                <c:pt idx="2">
                  <c:v>#N/A</c:v>
                </c:pt>
                <c:pt idx="3">
                  <c:v>#N/A</c:v>
                </c:pt>
                <c:pt idx="4">
                  <c:v>62469</c:v>
                </c:pt>
                <c:pt idx="5">
                  <c:v>#N/A</c:v>
                </c:pt>
                <c:pt idx="6">
                  <c:v>#N/A</c:v>
                </c:pt>
                <c:pt idx="7">
                  <c:v>56574</c:v>
                </c:pt>
                <c:pt idx="8">
                  <c:v>#N/A</c:v>
                </c:pt>
                <c:pt idx="9">
                  <c:v>#N/A</c:v>
                </c:pt>
                <c:pt idx="10">
                  <c:v>56516</c:v>
                </c:pt>
                <c:pt idx="11">
                  <c:v>#N/A</c:v>
                </c:pt>
                <c:pt idx="12">
                  <c:v>#N/A</c:v>
                </c:pt>
                <c:pt idx="13">
                  <c:v>55776</c:v>
                </c:pt>
                <c:pt idx="14">
                  <c:v>#N/A</c:v>
                </c:pt>
              </c:numCache>
            </c:numRef>
          </c:val>
          <c:smooth val="0"/>
        </c:ser>
        <c:dLbls>
          <c:showLegendKey val="0"/>
          <c:showVal val="0"/>
          <c:showCatName val="0"/>
          <c:showSerName val="0"/>
          <c:showPercent val="0"/>
          <c:showBubbleSize val="0"/>
        </c:dLbls>
        <c:marker val="1"/>
        <c:smooth val="0"/>
        <c:axId val="150018304"/>
        <c:axId val="150032768"/>
      </c:lineChart>
      <c:catAx>
        <c:axId val="15001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032768"/>
        <c:crosses val="autoZero"/>
        <c:auto val="1"/>
        <c:lblAlgn val="ctr"/>
        <c:lblOffset val="100"/>
        <c:tickLblSkip val="1"/>
        <c:tickMarkSkip val="1"/>
        <c:noMultiLvlLbl val="0"/>
      </c:catAx>
      <c:valAx>
        <c:axId val="15003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01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5804800"/>
        <c:axId val="135823360"/>
      </c:scatterChart>
      <c:valAx>
        <c:axId val="1358048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823360"/>
        <c:crosses val="autoZero"/>
        <c:crossBetween val="midCat"/>
      </c:valAx>
      <c:valAx>
        <c:axId val="1358233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804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12.8</c:v>
                </c:pt>
                <c:pt idx="1">
                  <c:v>12.7</c:v>
                </c:pt>
                <c:pt idx="2">
                  <c:v>12.4</c:v>
                </c:pt>
                <c:pt idx="3">
                  <c:v>11.8</c:v>
                </c:pt>
                <c:pt idx="4">
                  <c:v>11.5</c:v>
                </c:pt>
              </c:numCache>
            </c:numRef>
          </c:xVal>
          <c:yVal>
            <c:numRef>
              <c:f>公会計指標分析・財政指標組合せ分析表!$K$73:$O$73</c:f>
              <c:numCache>
                <c:formatCode>#,##0.0;"▲ "#,##0.0</c:formatCode>
                <c:ptCount val="5"/>
                <c:pt idx="0">
                  <c:v>109.5</c:v>
                </c:pt>
                <c:pt idx="1">
                  <c:v>102.3</c:v>
                </c:pt>
                <c:pt idx="2">
                  <c:v>91.8</c:v>
                </c:pt>
                <c:pt idx="3">
                  <c:v>92.8</c:v>
                </c:pt>
                <c:pt idx="4">
                  <c:v>91.2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151196800"/>
        <c:axId val="151198720"/>
      </c:scatterChart>
      <c:valAx>
        <c:axId val="151196800"/>
        <c:scaling>
          <c:orientation val="minMax"/>
          <c:max val="13.4"/>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198720"/>
        <c:crosses val="autoZero"/>
        <c:crossBetween val="midCat"/>
      </c:valAx>
      <c:valAx>
        <c:axId val="151198720"/>
        <c:scaling>
          <c:orientation val="minMax"/>
          <c:max val="121"/>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1968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○元利償還金</a:t>
          </a:r>
          <a:endParaRPr lang="ja-JP" altLang="ja-JP" sz="1200">
            <a:effectLst/>
          </a:endParaRPr>
        </a:p>
        <a:p>
          <a:r>
            <a:rPr kumimoji="1" lang="ja-JP" altLang="ja-JP" sz="1050">
              <a:solidFill>
                <a:schemeClr val="dk1"/>
              </a:solidFill>
              <a:effectLst/>
              <a:latin typeface="+mn-lt"/>
              <a:ea typeface="+mn-ea"/>
              <a:cs typeface="+mn-cs"/>
            </a:rPr>
            <a:t>　既発債の償還終了や利率見直しの影響により減少している。今後は、臨時財政対策債にかかる元利償還金の増加が見込まれるものの、過去に発行した大型の投資的経費にかかる市債の償還が順次終了するほか、大規模事業の償還年数の調整による償還額の平準化や市債発行の抑制に努めることなどにより、元利償還金は減少していく見込みである。</a:t>
          </a:r>
          <a:endParaRPr lang="ja-JP" altLang="ja-JP" sz="1200">
            <a:effectLst/>
          </a:endParaRPr>
        </a:p>
        <a:p>
          <a:r>
            <a:rPr kumimoji="1" lang="ja-JP" altLang="ja-JP" sz="1050">
              <a:solidFill>
                <a:schemeClr val="dk1"/>
              </a:solidFill>
              <a:effectLst/>
              <a:latin typeface="+mn-lt"/>
              <a:ea typeface="+mn-ea"/>
              <a:cs typeface="+mn-cs"/>
            </a:rPr>
            <a:t>○公営企業債の元利償還金に対する繰入金</a:t>
          </a:r>
          <a:endParaRPr lang="ja-JP" altLang="ja-JP" sz="1200">
            <a:effectLst/>
          </a:endParaRPr>
        </a:p>
        <a:p>
          <a:r>
            <a:rPr kumimoji="1" lang="ja-JP" altLang="ja-JP" sz="1050">
              <a:solidFill>
                <a:schemeClr val="dk1"/>
              </a:solidFill>
              <a:effectLst/>
              <a:latin typeface="+mn-lt"/>
              <a:ea typeface="+mn-ea"/>
              <a:cs typeface="+mn-cs"/>
            </a:rPr>
            <a:t>　市債発行抑制による公営企業債の元利償還金の減少に伴い、繰入金は減少傾向にある。</a:t>
          </a:r>
          <a:endParaRPr lang="ja-JP" altLang="ja-JP" sz="1200">
            <a:effectLst/>
          </a:endParaRPr>
        </a:p>
        <a:p>
          <a:r>
            <a:rPr kumimoji="1" lang="ja-JP" altLang="ja-JP" sz="1050">
              <a:solidFill>
                <a:schemeClr val="dk1"/>
              </a:solidFill>
              <a:effectLst/>
              <a:latin typeface="+mn-lt"/>
              <a:ea typeface="+mn-ea"/>
              <a:cs typeface="+mn-cs"/>
            </a:rPr>
            <a:t>○実質公債費比率の分子</a:t>
          </a:r>
          <a:endParaRPr lang="ja-JP" altLang="ja-JP" sz="1200">
            <a:effectLst/>
          </a:endParaRPr>
        </a:p>
        <a:p>
          <a:r>
            <a:rPr kumimoji="1" lang="ja-JP" altLang="ja-JP" sz="1050">
              <a:solidFill>
                <a:schemeClr val="dk1"/>
              </a:solidFill>
              <a:effectLst/>
              <a:latin typeface="+mn-lt"/>
              <a:ea typeface="+mn-ea"/>
              <a:cs typeface="+mn-cs"/>
            </a:rPr>
            <a:t>　元利償還金等が減少したものの、控除される算入公債費等の減少により、分子は増加した。</a:t>
          </a:r>
          <a:endParaRPr lang="ja-JP" altLang="ja-JP" sz="1200">
            <a:effectLst/>
          </a:endParaRPr>
        </a:p>
        <a:p>
          <a:r>
            <a:rPr kumimoji="1" lang="ja-JP" altLang="ja-JP" sz="1050">
              <a:solidFill>
                <a:schemeClr val="dk1"/>
              </a:solidFill>
              <a:effectLst/>
              <a:latin typeface="+mn-lt"/>
              <a:ea typeface="+mn-ea"/>
              <a:cs typeface="+mn-cs"/>
            </a:rPr>
            <a:t>○今後の対応</a:t>
          </a:r>
          <a:endParaRPr lang="ja-JP" altLang="ja-JP" sz="1200">
            <a:effectLst/>
          </a:endParaRPr>
        </a:p>
        <a:p>
          <a:r>
            <a:rPr kumimoji="1" lang="ja-JP" altLang="ja-JP" sz="1050">
              <a:solidFill>
                <a:schemeClr val="dk1"/>
              </a:solidFill>
              <a:effectLst/>
              <a:latin typeface="+mn-lt"/>
              <a:ea typeface="+mn-ea"/>
              <a:cs typeface="+mn-cs"/>
            </a:rPr>
            <a:t>　今後も大規模事業の実施時期について年度間調整を行うなど、市債発行の抑制に継続的に取り組むとともに、長期の償還年数の選択による公債費の平準化などにより、比率の改善に努める。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a:t>
          </a:r>
          <a:endParaRPr lang="ja-JP" altLang="ja-JP" sz="1400">
            <a:effectLst/>
          </a:endParaRPr>
        </a:p>
        <a:p>
          <a:r>
            <a:rPr kumimoji="1" lang="ja-JP" altLang="ja-JP" sz="1100">
              <a:solidFill>
                <a:schemeClr val="dk1"/>
              </a:solidFill>
              <a:effectLst/>
              <a:latin typeface="+mn-lt"/>
              <a:ea typeface="+mn-ea"/>
              <a:cs typeface="+mn-cs"/>
            </a:rPr>
            <a:t>　庁舎建設事業など普通建設事業費の増に伴う市債発行の増加や臨時財政対策債の残高の増により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年度末の一般会計等の市債残高が増加した。</a:t>
          </a:r>
          <a:endParaRPr lang="ja-JP" altLang="ja-JP" sz="1400">
            <a:effectLst/>
          </a:endParaRPr>
        </a:p>
        <a:p>
          <a:r>
            <a:rPr kumimoji="1" lang="ja-JP" altLang="ja-JP" sz="1100">
              <a:solidFill>
                <a:schemeClr val="dk1"/>
              </a:solidFill>
              <a:effectLst/>
              <a:latin typeface="+mn-lt"/>
              <a:ea typeface="+mn-ea"/>
              <a:cs typeface="+mn-cs"/>
            </a:rPr>
            <a:t>○公営企業債等繰入見込額</a:t>
          </a:r>
          <a:endParaRPr lang="ja-JP" altLang="ja-JP" sz="1400">
            <a:effectLst/>
          </a:endParaRPr>
        </a:p>
        <a:p>
          <a:r>
            <a:rPr kumimoji="1" lang="ja-JP" altLang="ja-JP" sz="1100">
              <a:solidFill>
                <a:schemeClr val="dk1"/>
              </a:solidFill>
              <a:effectLst/>
              <a:latin typeface="+mn-lt"/>
              <a:ea typeface="+mn-ea"/>
              <a:cs typeface="+mn-cs"/>
            </a:rPr>
            <a:t>　市債発行の抑制による公営企業債残高の減少に伴い、繰入見込額が減少した。</a:t>
          </a:r>
          <a:endParaRPr lang="ja-JP" altLang="ja-JP" sz="1400">
            <a:effectLst/>
          </a:endParaRPr>
        </a:p>
        <a:p>
          <a:r>
            <a:rPr kumimoji="1" lang="ja-JP" altLang="ja-JP" sz="1100">
              <a:solidFill>
                <a:schemeClr val="dk1"/>
              </a:solidFill>
              <a:effectLst/>
              <a:latin typeface="+mn-lt"/>
              <a:ea typeface="+mn-ea"/>
              <a:cs typeface="+mn-cs"/>
            </a:rPr>
            <a:t>○退職手当負担見込額</a:t>
          </a:r>
          <a:endParaRPr lang="ja-JP" altLang="ja-JP" sz="1400">
            <a:effectLst/>
          </a:endParaRPr>
        </a:p>
        <a:p>
          <a:r>
            <a:rPr kumimoji="1" lang="ja-JP" altLang="ja-JP" sz="1100">
              <a:solidFill>
                <a:schemeClr val="dk1"/>
              </a:solidFill>
              <a:effectLst/>
              <a:latin typeface="+mn-lt"/>
              <a:ea typeface="+mn-ea"/>
              <a:cs typeface="+mn-cs"/>
            </a:rPr>
            <a:t>　定員適正化計画の着実な実施により、退職手当負担見込額が減少した。</a:t>
          </a:r>
          <a:endParaRPr lang="ja-JP" altLang="ja-JP" sz="1400">
            <a:effectLst/>
          </a:endParaRPr>
        </a:p>
        <a:p>
          <a:r>
            <a:rPr kumimoji="1" lang="ja-JP" altLang="ja-JP" sz="1100">
              <a:solidFill>
                <a:schemeClr val="dk1"/>
              </a:solidFill>
              <a:effectLst/>
              <a:latin typeface="+mn-lt"/>
              <a:ea typeface="+mn-ea"/>
              <a:cs typeface="+mn-cs"/>
            </a:rPr>
            <a:t>○将来負担比率の分子</a:t>
          </a:r>
          <a:endParaRPr lang="ja-JP" altLang="ja-JP" sz="1400">
            <a:effectLst/>
          </a:endParaRPr>
        </a:p>
        <a:p>
          <a:r>
            <a:rPr kumimoji="1" lang="ja-JP" altLang="ja-JP" sz="1100">
              <a:solidFill>
                <a:schemeClr val="dk1"/>
              </a:solidFill>
              <a:effectLst/>
              <a:latin typeface="+mn-lt"/>
              <a:ea typeface="+mn-ea"/>
              <a:cs typeface="+mn-cs"/>
            </a:rPr>
            <a:t>　一般会計等の市債残高が増加したものの、</a:t>
          </a:r>
          <a:r>
            <a:rPr kumimoji="1" lang="ja-JP" altLang="en-US" sz="1100">
              <a:solidFill>
                <a:schemeClr val="dk1"/>
              </a:solidFill>
              <a:effectLst/>
              <a:latin typeface="+mn-lt"/>
              <a:ea typeface="+mn-ea"/>
              <a:cs typeface="+mn-cs"/>
            </a:rPr>
            <a:t>公営企業債等繰入見込額や退職手当負担見込額が減少したことにより、将来負担額が減少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、比率の分子は減少した。</a:t>
          </a:r>
          <a:endParaRPr lang="ja-JP" altLang="ja-JP" sz="1400">
            <a:effectLst/>
          </a:endParaRPr>
        </a:p>
        <a:p>
          <a:r>
            <a:rPr kumimoji="1" lang="ja-JP" altLang="ja-JP" sz="1100">
              <a:solidFill>
                <a:schemeClr val="dk1"/>
              </a:solidFill>
              <a:effectLst/>
              <a:latin typeface="+mn-lt"/>
              <a:ea typeface="+mn-ea"/>
              <a:cs typeface="+mn-cs"/>
            </a:rPr>
            <a:t>○今後の対応</a:t>
          </a:r>
          <a:endParaRPr lang="ja-JP" altLang="ja-JP" sz="1400">
            <a:effectLst/>
          </a:endParaRPr>
        </a:p>
        <a:p>
          <a:r>
            <a:rPr kumimoji="1" lang="ja-JP" altLang="ja-JP" sz="1100">
              <a:solidFill>
                <a:schemeClr val="dk1"/>
              </a:solidFill>
              <a:effectLst/>
              <a:latin typeface="+mn-lt"/>
              <a:ea typeface="+mn-ea"/>
              <a:cs typeface="+mn-cs"/>
            </a:rPr>
            <a:t>　今後も市債残高を縮減するとともに、充当可能基金である財政調整基金および減債基金の取崩しを抑制しながら基金残高を確保することにより、比率の改善に努める。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秋田県秋田市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317,104
315,715
906.09
140,195,658
138,023,659
1,720,380
73,295,798
142,086,003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91.2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秋田県秋田市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317,104
315,715
906.09
140,195,658
138,023,659
1,720,380
73,295,798
142,086,003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秋田県秋田市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317,104
315,715
906.09
140,195,658
138,023,659
1,720,380
73,295,798
142,086,003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秋田県秋田市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317,104
315,715
906.09
140,195,658
138,023,659
1,720,380
73,295,798
142,086,003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地価の下落などによる固定資産税の減などがあったものの、地方消費税交付金の増等により基準財政収入額が増加し、財政力指数は、前年度より</a:t>
          </a:r>
          <a:r>
            <a:rPr kumimoji="1" lang="en-US" altLang="ja-JP" sz="1300">
              <a:latin typeface="ＭＳ Ｐゴシック"/>
            </a:rPr>
            <a:t>0.02</a:t>
          </a:r>
          <a:r>
            <a:rPr kumimoji="1" lang="ja-JP" altLang="en-US" sz="1300">
              <a:latin typeface="ＭＳ Ｐゴシック"/>
            </a:rPr>
            <a:t>ポイント改善した。</a:t>
          </a:r>
        </a:p>
        <a:p>
          <a:r>
            <a:rPr kumimoji="1" lang="ja-JP" altLang="en-US" sz="1300">
              <a:latin typeface="ＭＳ Ｐゴシック"/>
            </a:rPr>
            <a:t>　近年、指数が類似団体の平均を下回る状況が続いていることから、総合計画の成長戦略で位置づけた</a:t>
          </a:r>
          <a:r>
            <a:rPr kumimoji="1" lang="en-US" altLang="ja-JP" sz="1300">
              <a:latin typeface="ＭＳ Ｐゴシック"/>
            </a:rPr>
            <a:t>｢</a:t>
          </a:r>
          <a:r>
            <a:rPr kumimoji="1" lang="ja-JP" altLang="en-US" sz="1300">
              <a:latin typeface="ＭＳ Ｐゴシック"/>
            </a:rPr>
            <a:t>産業経済基盤の強化</a:t>
          </a:r>
          <a:r>
            <a:rPr kumimoji="1" lang="en-US" altLang="ja-JP" sz="1300">
              <a:latin typeface="ＭＳ Ｐゴシック"/>
            </a:rPr>
            <a:t>｣｢</a:t>
          </a:r>
          <a:r>
            <a:rPr kumimoji="1" lang="ja-JP" altLang="en-US" sz="1300">
              <a:latin typeface="ＭＳ Ｐゴシック"/>
            </a:rPr>
            <a:t>地域資源の活用</a:t>
          </a:r>
          <a:r>
            <a:rPr kumimoji="1" lang="en-US" altLang="ja-JP" sz="1300">
              <a:latin typeface="ＭＳ Ｐゴシック"/>
            </a:rPr>
            <a:t>｣｢</a:t>
          </a:r>
          <a:r>
            <a:rPr kumimoji="1" lang="ja-JP" altLang="en-US" sz="1300">
              <a:latin typeface="ＭＳ Ｐゴシック"/>
            </a:rPr>
            <a:t>市民が幸せを実感できる社会づくり</a:t>
          </a:r>
          <a:r>
            <a:rPr kumimoji="1" lang="en-US" altLang="ja-JP" sz="1300">
              <a:latin typeface="ＭＳ Ｐゴシック"/>
            </a:rPr>
            <a:t>｣</a:t>
          </a:r>
          <a:r>
            <a:rPr kumimoji="1" lang="ja-JP" altLang="en-US" sz="1300">
              <a:latin typeface="ＭＳ Ｐゴシック"/>
            </a:rPr>
            <a:t>などに向けた施策・事業を重点的に推進するとともに、適正な債権管理や収納体制の強化による市税収入の確保に努める。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125942</xdr:rowOff>
    </xdr:to>
    <xdr:cxnSp macro="">
      <xdr:nvCxnSpPr>
        <xdr:cNvPr id="68" name="直線コネクタ 67"/>
        <xdr:cNvCxnSpPr/>
      </xdr:nvCxnSpPr>
      <xdr:spPr>
        <a:xfrm flipV="1">
          <a:off x="4114800" y="72866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132944</xdr:rowOff>
    </xdr:from>
    <xdr:ext cx="762000" cy="259045"/>
    <xdr:sp macro="" textlink="">
      <xdr:nvSpPr>
        <xdr:cNvPr id="69"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146050</xdr:rowOff>
    </xdr:to>
    <xdr:cxnSp macro="">
      <xdr:nvCxnSpPr>
        <xdr:cNvPr id="71" name="直線コネクタ 70"/>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166158</xdr:rowOff>
    </xdr:to>
    <xdr:cxnSp macro="">
      <xdr:nvCxnSpPr>
        <xdr:cNvPr id="74" name="直線コネクタ 73"/>
        <xdr:cNvCxnSpPr/>
      </xdr:nvCxnSpPr>
      <xdr:spPr>
        <a:xfrm flipV="1">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166158</xdr:rowOff>
    </xdr:to>
    <xdr:cxnSp macro="">
      <xdr:nvCxnSpPr>
        <xdr:cNvPr id="77" name="直線コネクタ 76"/>
        <xdr:cNvCxnSpPr/>
      </xdr:nvCxnSpPr>
      <xdr:spPr>
        <a:xfrm>
          <a:off x="1447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79" name="テキスト ボックス 78"/>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7002</xdr:rowOff>
    </xdr:from>
    <xdr:ext cx="762000" cy="259045"/>
    <xdr:sp macro="" textlink="">
      <xdr:nvSpPr>
        <xdr:cNvPr id="88"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90" name="テキスト ボックス 89"/>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2" name="テキスト ボックス 91"/>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5" name="円/楕円 94"/>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96" name="テキスト ボックス 95"/>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分子となる経常経費充当一般財源は、職員数の減による人件費の減少や、公債費の減などにより前年度比で</a:t>
          </a:r>
          <a:r>
            <a:rPr kumimoji="1" lang="en-US" altLang="ja-JP" sz="1300">
              <a:latin typeface="ＭＳ Ｐゴシック"/>
            </a:rPr>
            <a:t>1.1</a:t>
          </a:r>
          <a:r>
            <a:rPr kumimoji="1" lang="ja-JP" altLang="en-US" sz="1300">
              <a:latin typeface="ＭＳ Ｐゴシック"/>
            </a:rPr>
            <a:t>％の減となった。</a:t>
          </a:r>
        </a:p>
        <a:p>
          <a:r>
            <a:rPr kumimoji="1" lang="ja-JP" altLang="en-US" sz="1300">
              <a:latin typeface="ＭＳ Ｐゴシック"/>
            </a:rPr>
            <a:t>　分母となる経常一般財源は、普通交付税や臨時財政対策債が減少したものの、地方消費税交付金が増加したことなどから、前年度比で</a:t>
          </a:r>
          <a:r>
            <a:rPr kumimoji="1" lang="en-US" altLang="ja-JP" sz="1300">
              <a:latin typeface="ＭＳ Ｐゴシック"/>
            </a:rPr>
            <a:t>1.4</a:t>
          </a:r>
          <a:r>
            <a:rPr kumimoji="1" lang="ja-JP" altLang="en-US" sz="1300">
              <a:latin typeface="ＭＳ Ｐゴシック"/>
            </a:rPr>
            <a:t>％の増となり、この結果、経常収支比率は前年度から</a:t>
          </a:r>
          <a:r>
            <a:rPr kumimoji="1" lang="en-US" altLang="ja-JP" sz="1300">
              <a:latin typeface="ＭＳ Ｐゴシック"/>
            </a:rPr>
            <a:t>2.3</a:t>
          </a:r>
          <a:r>
            <a:rPr kumimoji="1" lang="ja-JP" altLang="en-US" sz="1300">
              <a:latin typeface="ＭＳ Ｐゴシック"/>
            </a:rPr>
            <a:t>ポイント減少し、類似団体平均を下回っている。</a:t>
          </a:r>
        </a:p>
        <a:p>
          <a:r>
            <a:rPr kumimoji="1" lang="ja-JP" altLang="en-US" sz="1300">
              <a:latin typeface="ＭＳ Ｐゴシック"/>
            </a:rPr>
            <a:t>　今後も、市税をはじめとする経常一般財源の確保に努めるとともに、義務的経費を含む歳出全般の見直しを図り、比率の改善に努める。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16721</xdr:rowOff>
    </xdr:from>
    <xdr:to>
      <xdr:col>7</xdr:col>
      <xdr:colOff>152400</xdr:colOff>
      <xdr:row>65</xdr:row>
      <xdr:rowOff>109220</xdr:rowOff>
    </xdr:to>
    <xdr:cxnSp macro="">
      <xdr:nvCxnSpPr>
        <xdr:cNvPr id="131" name="直線コネクタ 130"/>
        <xdr:cNvCxnSpPr/>
      </xdr:nvCxnSpPr>
      <xdr:spPr>
        <a:xfrm flipV="1">
          <a:off x="4114800" y="11160971"/>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125535</xdr:rowOff>
    </xdr:from>
    <xdr:ext cx="762000" cy="259045"/>
    <xdr:sp macro="" textlink="">
      <xdr:nvSpPr>
        <xdr:cNvPr id="132" name="財政構造の弾力性平均値テキスト"/>
        <xdr:cNvSpPr txBox="1"/>
      </xdr:nvSpPr>
      <xdr:spPr>
        <a:xfrm>
          <a:off x="5041900" y="1109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12700</xdr:rowOff>
    </xdr:from>
    <xdr:to>
      <xdr:col>6</xdr:col>
      <xdr:colOff>0</xdr:colOff>
      <xdr:row>65</xdr:row>
      <xdr:rowOff>109220</xdr:rowOff>
    </xdr:to>
    <xdr:cxnSp macro="">
      <xdr:nvCxnSpPr>
        <xdr:cNvPr id="134" name="直線コネクタ 133"/>
        <xdr:cNvCxnSpPr/>
      </xdr:nvCxnSpPr>
      <xdr:spPr>
        <a:xfrm>
          <a:off x="3225800" y="11156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12700</xdr:rowOff>
    </xdr:from>
    <xdr:to>
      <xdr:col>4</xdr:col>
      <xdr:colOff>482600</xdr:colOff>
      <xdr:row>65</xdr:row>
      <xdr:rowOff>48895</xdr:rowOff>
    </xdr:to>
    <xdr:cxnSp macro="">
      <xdr:nvCxnSpPr>
        <xdr:cNvPr id="137" name="直線コネクタ 136"/>
        <xdr:cNvCxnSpPr/>
      </xdr:nvCxnSpPr>
      <xdr:spPr>
        <a:xfrm flipV="1">
          <a:off x="2336800" y="111569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84472</xdr:rowOff>
    </xdr:from>
    <xdr:ext cx="762000" cy="259045"/>
    <xdr:sp macro="" textlink="">
      <xdr:nvSpPr>
        <xdr:cNvPr id="139" name="テキスト ボックス 138"/>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48895</xdr:rowOff>
    </xdr:from>
    <xdr:to>
      <xdr:col>3</xdr:col>
      <xdr:colOff>279400</xdr:colOff>
      <xdr:row>65</xdr:row>
      <xdr:rowOff>69004</xdr:rowOff>
    </xdr:to>
    <xdr:cxnSp macro="">
      <xdr:nvCxnSpPr>
        <xdr:cNvPr id="140" name="直線コネクタ 139"/>
        <xdr:cNvCxnSpPr/>
      </xdr:nvCxnSpPr>
      <xdr:spPr>
        <a:xfrm flipV="1">
          <a:off x="1447800" y="1119314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112623</xdr:rowOff>
    </xdr:from>
    <xdr:ext cx="762000" cy="259045"/>
    <xdr:sp macro="" textlink="">
      <xdr:nvSpPr>
        <xdr:cNvPr id="142" name="テキスト ボックス 141"/>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117915</xdr:rowOff>
    </xdr:from>
    <xdr:ext cx="762000" cy="259045"/>
    <xdr:sp macro="" textlink="">
      <xdr:nvSpPr>
        <xdr:cNvPr id="144" name="テキスト ボックス 143"/>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137371</xdr:rowOff>
    </xdr:from>
    <xdr:to>
      <xdr:col>7</xdr:col>
      <xdr:colOff>203200</xdr:colOff>
      <xdr:row>65</xdr:row>
      <xdr:rowOff>67521</xdr:rowOff>
    </xdr:to>
    <xdr:sp macro="" textlink="">
      <xdr:nvSpPr>
        <xdr:cNvPr id="150" name="円/楕円 149"/>
        <xdr:cNvSpPr/>
      </xdr:nvSpPr>
      <xdr:spPr>
        <a:xfrm>
          <a:off x="49022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153898</xdr:rowOff>
    </xdr:from>
    <xdr:ext cx="762000" cy="259045"/>
    <xdr:sp macro="" textlink="">
      <xdr:nvSpPr>
        <xdr:cNvPr id="151" name="財政構造の弾力性該当値テキスト"/>
        <xdr:cNvSpPr txBox="1"/>
      </xdr:nvSpPr>
      <xdr:spPr>
        <a:xfrm>
          <a:off x="50419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58420</xdr:rowOff>
    </xdr:from>
    <xdr:to>
      <xdr:col>6</xdr:col>
      <xdr:colOff>50800</xdr:colOff>
      <xdr:row>65</xdr:row>
      <xdr:rowOff>160020</xdr:rowOff>
    </xdr:to>
    <xdr:sp macro="" textlink="">
      <xdr:nvSpPr>
        <xdr:cNvPr id="152" name="円/楕円 151"/>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144797</xdr:rowOff>
    </xdr:from>
    <xdr:ext cx="736600" cy="259045"/>
    <xdr:sp macro="" textlink="">
      <xdr:nvSpPr>
        <xdr:cNvPr id="153" name="テキスト ボックス 152"/>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4" name="円/楕円 153"/>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73677</xdr:rowOff>
    </xdr:from>
    <xdr:ext cx="762000" cy="259045"/>
    <xdr:sp macro="" textlink="">
      <xdr:nvSpPr>
        <xdr:cNvPr id="155" name="テキスト ボックス 154"/>
        <xdr:cNvSpPr txBox="1"/>
      </xdr:nvSpPr>
      <xdr:spPr>
        <a:xfrm>
          <a:off x="2844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169545</xdr:rowOff>
    </xdr:from>
    <xdr:to>
      <xdr:col>3</xdr:col>
      <xdr:colOff>330200</xdr:colOff>
      <xdr:row>65</xdr:row>
      <xdr:rowOff>99695</xdr:rowOff>
    </xdr:to>
    <xdr:sp macro="" textlink="">
      <xdr:nvSpPr>
        <xdr:cNvPr id="156" name="円/楕円 155"/>
        <xdr:cNvSpPr/>
      </xdr:nvSpPr>
      <xdr:spPr>
        <a:xfrm>
          <a:off x="2286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57" name="テキスト ボックス 156"/>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18204</xdr:rowOff>
    </xdr:from>
    <xdr:to>
      <xdr:col>2</xdr:col>
      <xdr:colOff>127000</xdr:colOff>
      <xdr:row>65</xdr:row>
      <xdr:rowOff>119804</xdr:rowOff>
    </xdr:to>
    <xdr:sp macro="" textlink="">
      <xdr:nvSpPr>
        <xdr:cNvPr id="158" name="円/楕円 157"/>
        <xdr:cNvSpPr/>
      </xdr:nvSpPr>
      <xdr:spPr>
        <a:xfrm>
          <a:off x="1397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104581</xdr:rowOff>
    </xdr:from>
    <xdr:ext cx="762000" cy="259045"/>
    <xdr:sp macro="" textlink="">
      <xdr:nvSpPr>
        <xdr:cNvPr id="159" name="テキスト ボックス 158"/>
        <xdr:cNvSpPr txBox="1"/>
      </xdr:nvSpPr>
      <xdr:spPr>
        <a:xfrm>
          <a:off x="1066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[112,931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人件費は、定員適正化計画の着実な実施により、給料および職員手当等が減少し、事業費支弁人件費を除いて前年度比で</a:t>
          </a:r>
          <a:r>
            <a:rPr kumimoji="1" lang="en-US" altLang="ja-JP" sz="1100">
              <a:latin typeface="ＭＳ Ｐゴシック"/>
            </a:rPr>
            <a:t>2.9</a:t>
          </a:r>
          <a:r>
            <a:rPr kumimoji="1" lang="ja-JP" altLang="en-US" sz="1100">
              <a:latin typeface="ＭＳ Ｐゴシック"/>
            </a:rPr>
            <a:t>％の減となった。</a:t>
          </a:r>
        </a:p>
        <a:p>
          <a:r>
            <a:rPr kumimoji="1" lang="ja-JP" altLang="en-US" sz="1100">
              <a:latin typeface="ＭＳ Ｐゴシック"/>
            </a:rPr>
            <a:t>　物件費は、住民情報オンラインシステム改修等経費や道路附属施設等調査点検事業による委託料の増などにより前年度比で</a:t>
          </a:r>
          <a:r>
            <a:rPr kumimoji="1" lang="en-US" altLang="ja-JP" sz="1100">
              <a:latin typeface="ＭＳ Ｐゴシック"/>
            </a:rPr>
            <a:t>7.5</a:t>
          </a:r>
          <a:r>
            <a:rPr kumimoji="1" lang="ja-JP" altLang="en-US" sz="1100">
              <a:latin typeface="ＭＳ Ｐゴシック"/>
            </a:rPr>
            <a:t>％の増となった。</a:t>
          </a:r>
        </a:p>
        <a:p>
          <a:r>
            <a:rPr kumimoji="1" lang="ja-JP" altLang="en-US" sz="1100">
              <a:latin typeface="ＭＳ Ｐゴシック"/>
            </a:rPr>
            <a:t>　この結果、人口１人当たり人件費・物件費等決算額は、前年度に比べ</a:t>
          </a:r>
          <a:r>
            <a:rPr kumimoji="1" lang="en-US" altLang="ja-JP" sz="1100">
              <a:latin typeface="ＭＳ Ｐゴシック"/>
            </a:rPr>
            <a:t>3,803</a:t>
          </a:r>
          <a:r>
            <a:rPr kumimoji="1" lang="ja-JP" altLang="en-US" sz="1100">
              <a:latin typeface="ＭＳ Ｐゴシック"/>
            </a:rPr>
            <a:t>円の増となった。</a:t>
          </a:r>
          <a:endParaRPr kumimoji="1" lang="en-US" altLang="ja-JP" sz="1100">
            <a:latin typeface="ＭＳ Ｐゴシック"/>
          </a:endParaRPr>
        </a:p>
        <a:p>
          <a:r>
            <a:rPr kumimoji="1" lang="ja-JP" altLang="en-US" sz="1100">
              <a:latin typeface="ＭＳ Ｐゴシック"/>
            </a:rPr>
            <a:t>　今後も、「新・県都</a:t>
          </a:r>
          <a:r>
            <a:rPr kumimoji="1" lang="en-US" altLang="ja-JP" sz="1100">
              <a:latin typeface="ＭＳ Ｐゴシック"/>
            </a:rPr>
            <a:t>『</a:t>
          </a:r>
          <a:r>
            <a:rPr kumimoji="1" lang="ja-JP" altLang="en-US" sz="1100">
              <a:latin typeface="ＭＳ Ｐゴシック"/>
            </a:rPr>
            <a:t>あきた</a:t>
          </a:r>
          <a:r>
            <a:rPr kumimoji="1" lang="en-US" altLang="ja-JP" sz="1100">
              <a:latin typeface="ＭＳ Ｐゴシック"/>
            </a:rPr>
            <a:t>』</a:t>
          </a:r>
          <a:r>
            <a:rPr kumimoji="1" lang="ja-JP" altLang="en-US" sz="1100">
              <a:latin typeface="ＭＳ Ｐゴシック"/>
            </a:rPr>
            <a:t>改革プラン」（第６次秋田市行政改革大綱）に位置づけた職員数の適正化や市有施設における経費削減などの取組を進め、人件費、物件費の縮減に努める。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169638</xdr:rowOff>
    </xdr:from>
    <xdr:to>
      <xdr:col>7</xdr:col>
      <xdr:colOff>152400</xdr:colOff>
      <xdr:row>82</xdr:row>
      <xdr:rowOff>49169</xdr:rowOff>
    </xdr:to>
    <xdr:cxnSp macro="">
      <xdr:nvCxnSpPr>
        <xdr:cNvPr id="194" name="直線コネクタ 193"/>
        <xdr:cNvCxnSpPr/>
      </xdr:nvCxnSpPr>
      <xdr:spPr>
        <a:xfrm>
          <a:off x="4114800" y="14057088"/>
          <a:ext cx="838200" cy="5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92829</xdr:rowOff>
    </xdr:from>
    <xdr:ext cx="762000" cy="259045"/>
    <xdr:sp macro="" textlink="">
      <xdr:nvSpPr>
        <xdr:cNvPr id="195" name="人件費・物件費等の状況平均値テキスト"/>
        <xdr:cNvSpPr txBox="1"/>
      </xdr:nvSpPr>
      <xdr:spPr>
        <a:xfrm>
          <a:off x="5041900" y="13808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169638</xdr:rowOff>
    </xdr:from>
    <xdr:to>
      <xdr:col>6</xdr:col>
      <xdr:colOff>0</xdr:colOff>
      <xdr:row>82</xdr:row>
      <xdr:rowOff>19771</xdr:rowOff>
    </xdr:to>
    <xdr:cxnSp macro="">
      <xdr:nvCxnSpPr>
        <xdr:cNvPr id="197" name="直線コネクタ 196"/>
        <xdr:cNvCxnSpPr/>
      </xdr:nvCxnSpPr>
      <xdr:spPr>
        <a:xfrm flipV="1">
          <a:off x="3225800" y="14057088"/>
          <a:ext cx="889000" cy="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8974</xdr:rowOff>
    </xdr:from>
    <xdr:ext cx="736600" cy="259045"/>
    <xdr:sp macro="" textlink="">
      <xdr:nvSpPr>
        <xdr:cNvPr id="199" name="テキスト ボックス 198"/>
        <xdr:cNvSpPr txBox="1"/>
      </xdr:nvSpPr>
      <xdr:spPr>
        <a:xfrm>
          <a:off x="3733800" y="1372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19771</xdr:rowOff>
    </xdr:from>
    <xdr:to>
      <xdr:col>4</xdr:col>
      <xdr:colOff>482600</xdr:colOff>
      <xdr:row>82</xdr:row>
      <xdr:rowOff>144818</xdr:rowOff>
    </xdr:to>
    <xdr:cxnSp macro="">
      <xdr:nvCxnSpPr>
        <xdr:cNvPr id="200" name="直線コネクタ 199"/>
        <xdr:cNvCxnSpPr/>
      </xdr:nvCxnSpPr>
      <xdr:spPr>
        <a:xfrm flipV="1">
          <a:off x="2336800" y="14078671"/>
          <a:ext cx="889000" cy="12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125770</xdr:rowOff>
    </xdr:from>
    <xdr:ext cx="762000" cy="259045"/>
    <xdr:sp macro="" textlink="">
      <xdr:nvSpPr>
        <xdr:cNvPr id="202" name="テキスト ボックス 201"/>
        <xdr:cNvSpPr txBox="1"/>
      </xdr:nvSpPr>
      <xdr:spPr>
        <a:xfrm>
          <a:off x="2844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117176</xdr:rowOff>
    </xdr:from>
    <xdr:to>
      <xdr:col>3</xdr:col>
      <xdr:colOff>279400</xdr:colOff>
      <xdr:row>82</xdr:row>
      <xdr:rowOff>144818</xdr:rowOff>
    </xdr:to>
    <xdr:cxnSp macro="">
      <xdr:nvCxnSpPr>
        <xdr:cNvPr id="203" name="直線コネクタ 202"/>
        <xdr:cNvCxnSpPr/>
      </xdr:nvCxnSpPr>
      <xdr:spPr>
        <a:xfrm>
          <a:off x="1447800" y="14176076"/>
          <a:ext cx="889000" cy="2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137272</xdr:rowOff>
    </xdr:from>
    <xdr:ext cx="762000" cy="259045"/>
    <xdr:sp macro="" textlink="">
      <xdr:nvSpPr>
        <xdr:cNvPr id="205" name="テキスト ボックス 204"/>
        <xdr:cNvSpPr txBox="1"/>
      </xdr:nvSpPr>
      <xdr:spPr>
        <a:xfrm>
          <a:off x="1955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159566</xdr:rowOff>
    </xdr:from>
    <xdr:ext cx="762000" cy="259045"/>
    <xdr:sp macro="" textlink="">
      <xdr:nvSpPr>
        <xdr:cNvPr id="207" name="テキスト ボックス 206"/>
        <xdr:cNvSpPr txBox="1"/>
      </xdr:nvSpPr>
      <xdr:spPr>
        <a:xfrm>
          <a:off x="1066800" y="137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169819</xdr:rowOff>
    </xdr:from>
    <xdr:to>
      <xdr:col>7</xdr:col>
      <xdr:colOff>203200</xdr:colOff>
      <xdr:row>82</xdr:row>
      <xdr:rowOff>99969</xdr:rowOff>
    </xdr:to>
    <xdr:sp macro="" textlink="">
      <xdr:nvSpPr>
        <xdr:cNvPr id="213" name="円/楕円 212"/>
        <xdr:cNvSpPr/>
      </xdr:nvSpPr>
      <xdr:spPr>
        <a:xfrm>
          <a:off x="4902200" y="140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141896</xdr:rowOff>
    </xdr:from>
    <xdr:ext cx="762000" cy="259045"/>
    <xdr:sp macro="" textlink="">
      <xdr:nvSpPr>
        <xdr:cNvPr id="214" name="人件費・物件費等の状況該当値テキスト"/>
        <xdr:cNvSpPr txBox="1"/>
      </xdr:nvSpPr>
      <xdr:spPr>
        <a:xfrm>
          <a:off x="5041900" y="1402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112,931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118838</xdr:rowOff>
    </xdr:from>
    <xdr:to>
      <xdr:col>6</xdr:col>
      <xdr:colOff>50800</xdr:colOff>
      <xdr:row>82</xdr:row>
      <xdr:rowOff>48988</xdr:rowOff>
    </xdr:to>
    <xdr:sp macro="" textlink="">
      <xdr:nvSpPr>
        <xdr:cNvPr id="215" name="円/楕円 214"/>
        <xdr:cNvSpPr/>
      </xdr:nvSpPr>
      <xdr:spPr>
        <a:xfrm>
          <a:off x="4064000" y="1400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33765</xdr:rowOff>
    </xdr:from>
    <xdr:ext cx="736600" cy="259045"/>
    <xdr:sp macro="" textlink="">
      <xdr:nvSpPr>
        <xdr:cNvPr id="216" name="テキスト ボックス 215"/>
        <xdr:cNvSpPr txBox="1"/>
      </xdr:nvSpPr>
      <xdr:spPr>
        <a:xfrm>
          <a:off x="3733800" y="140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109,128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140421</xdr:rowOff>
    </xdr:from>
    <xdr:to>
      <xdr:col>4</xdr:col>
      <xdr:colOff>533400</xdr:colOff>
      <xdr:row>82</xdr:row>
      <xdr:rowOff>70571</xdr:rowOff>
    </xdr:to>
    <xdr:sp macro="" textlink="">
      <xdr:nvSpPr>
        <xdr:cNvPr id="217" name="円/楕円 216"/>
        <xdr:cNvSpPr/>
      </xdr:nvSpPr>
      <xdr:spPr>
        <a:xfrm>
          <a:off x="3175000" y="1402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55348</xdr:rowOff>
    </xdr:from>
    <xdr:ext cx="762000" cy="259045"/>
    <xdr:sp macro="" textlink="">
      <xdr:nvSpPr>
        <xdr:cNvPr id="218" name="テキスト ボックス 217"/>
        <xdr:cNvSpPr txBox="1"/>
      </xdr:nvSpPr>
      <xdr:spPr>
        <a:xfrm>
          <a:off x="2844800" y="1411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110,738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94018</xdr:rowOff>
    </xdr:from>
    <xdr:to>
      <xdr:col>3</xdr:col>
      <xdr:colOff>330200</xdr:colOff>
      <xdr:row>83</xdr:row>
      <xdr:rowOff>24168</xdr:rowOff>
    </xdr:to>
    <xdr:sp macro="" textlink="">
      <xdr:nvSpPr>
        <xdr:cNvPr id="219" name="円/楕円 218"/>
        <xdr:cNvSpPr/>
      </xdr:nvSpPr>
      <xdr:spPr>
        <a:xfrm>
          <a:off x="2286000" y="1415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8945</xdr:rowOff>
    </xdr:from>
    <xdr:ext cx="762000" cy="259045"/>
    <xdr:sp macro="" textlink="">
      <xdr:nvSpPr>
        <xdr:cNvPr id="220" name="テキスト ボックス 219"/>
        <xdr:cNvSpPr txBox="1"/>
      </xdr:nvSpPr>
      <xdr:spPr>
        <a:xfrm>
          <a:off x="1955800" y="1423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120,066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66376</xdr:rowOff>
    </xdr:from>
    <xdr:to>
      <xdr:col>2</xdr:col>
      <xdr:colOff>127000</xdr:colOff>
      <xdr:row>82</xdr:row>
      <xdr:rowOff>167976</xdr:rowOff>
    </xdr:to>
    <xdr:sp macro="" textlink="">
      <xdr:nvSpPr>
        <xdr:cNvPr id="221" name="円/楕円 220"/>
        <xdr:cNvSpPr/>
      </xdr:nvSpPr>
      <xdr:spPr>
        <a:xfrm>
          <a:off x="1397000" y="141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152753</xdr:rowOff>
    </xdr:from>
    <xdr:ext cx="762000" cy="259045"/>
    <xdr:sp macro="" textlink="">
      <xdr:nvSpPr>
        <xdr:cNvPr id="222" name="テキスト ボックス 221"/>
        <xdr:cNvSpPr txBox="1"/>
      </xdr:nvSpPr>
      <xdr:spPr>
        <a:xfrm>
          <a:off x="1066800" y="1421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給与を減額する特例措置が終了したことにより、本市のラスパイレス指数は２５年度から大きく下降している。給与制度の総合的見直しの実施時期の相違などにより、２７年度は前年度から０．７ポイント上昇した。</a:t>
          </a:r>
        </a:p>
        <a:p>
          <a:r>
            <a:rPr kumimoji="1" lang="ja-JP" altLang="en-US" sz="1300">
              <a:latin typeface="ＭＳ Ｐゴシック"/>
            </a:rPr>
            <a:t>　現在の指数は、類似団体と比較するとほぼ中位に位置しており、今後も人事委員会勧告等を踏まえ、給与制度の一層の適正化に努める。</a:t>
          </a: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85</xdr:row>
      <xdr:rowOff>100693</xdr:rowOff>
    </xdr:to>
    <xdr:cxnSp macro="">
      <xdr:nvCxnSpPr>
        <xdr:cNvPr id="253" name="直線コネクタ 252"/>
        <xdr:cNvCxnSpPr/>
      </xdr:nvCxnSpPr>
      <xdr:spPr>
        <a:xfrm flipV="1">
          <a:off x="17018000" y="13938552"/>
          <a:ext cx="0" cy="735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17538</xdr:rowOff>
    </xdr:from>
    <xdr:to>
      <xdr:col>24</xdr:col>
      <xdr:colOff>558800</xdr:colOff>
      <xdr:row>82</xdr:row>
      <xdr:rowOff>97971</xdr:rowOff>
    </xdr:to>
    <xdr:cxnSp macro="">
      <xdr:nvCxnSpPr>
        <xdr:cNvPr id="258" name="直線コネクタ 257"/>
        <xdr:cNvCxnSpPr/>
      </xdr:nvCxnSpPr>
      <xdr:spPr>
        <a:xfrm>
          <a:off x="16179800" y="1407643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122663</xdr:rowOff>
    </xdr:from>
    <xdr:ext cx="762000" cy="259045"/>
    <xdr:sp macro="" textlink="">
      <xdr:nvSpPr>
        <xdr:cNvPr id="259" name="給与水準   （国との比較）平均値テキスト"/>
        <xdr:cNvSpPr txBox="1"/>
      </xdr:nvSpPr>
      <xdr:spPr>
        <a:xfrm>
          <a:off x="17106900" y="14181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60" name="フローチャート : 判断 259"/>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17538</xdr:rowOff>
    </xdr:from>
    <xdr:to>
      <xdr:col>23</xdr:col>
      <xdr:colOff>406400</xdr:colOff>
      <xdr:row>82</xdr:row>
      <xdr:rowOff>52009</xdr:rowOff>
    </xdr:to>
    <xdr:cxnSp macro="">
      <xdr:nvCxnSpPr>
        <xdr:cNvPr id="261" name="直線コネクタ 260"/>
        <xdr:cNvCxnSpPr/>
      </xdr:nvCxnSpPr>
      <xdr:spPr>
        <a:xfrm flipV="1">
          <a:off x="15290800" y="140764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2" name="フローチャート : 判断 261"/>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8061</xdr:rowOff>
    </xdr:from>
    <xdr:ext cx="736600" cy="259045"/>
    <xdr:sp macro="" textlink="">
      <xdr:nvSpPr>
        <xdr:cNvPr id="263" name="テキスト ボックス 262"/>
        <xdr:cNvSpPr txBox="1"/>
      </xdr:nvSpPr>
      <xdr:spPr>
        <a:xfrm>
          <a:off x="15798800" y="14238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52009</xdr:rowOff>
    </xdr:from>
    <xdr:to>
      <xdr:col>22</xdr:col>
      <xdr:colOff>203200</xdr:colOff>
      <xdr:row>88</xdr:row>
      <xdr:rowOff>45962</xdr:rowOff>
    </xdr:to>
    <xdr:cxnSp macro="">
      <xdr:nvCxnSpPr>
        <xdr:cNvPr id="264" name="直線コネクタ 263"/>
        <xdr:cNvCxnSpPr/>
      </xdr:nvCxnSpPr>
      <xdr:spPr>
        <a:xfrm flipV="1">
          <a:off x="14401800" y="14110909"/>
          <a:ext cx="889000" cy="102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168020</xdr:rowOff>
    </xdr:from>
    <xdr:ext cx="762000" cy="259045"/>
    <xdr:sp macro="" textlink="">
      <xdr:nvSpPr>
        <xdr:cNvPr id="266" name="テキスト ボックス 265"/>
        <xdr:cNvSpPr txBox="1"/>
      </xdr:nvSpPr>
      <xdr:spPr>
        <a:xfrm>
          <a:off x="149098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45962</xdr:rowOff>
    </xdr:from>
    <xdr:to>
      <xdr:col>21</xdr:col>
      <xdr:colOff>0</xdr:colOff>
      <xdr:row>88</xdr:row>
      <xdr:rowOff>126395</xdr:rowOff>
    </xdr:to>
    <xdr:cxnSp macro="">
      <xdr:nvCxnSpPr>
        <xdr:cNvPr id="267" name="直線コネクタ 266"/>
        <xdr:cNvCxnSpPr/>
      </xdr:nvCxnSpPr>
      <xdr:spPr>
        <a:xfrm flipV="1">
          <a:off x="13512800" y="151335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116011</xdr:rowOff>
    </xdr:from>
    <xdr:ext cx="762000" cy="259045"/>
    <xdr:sp macro="" textlink="">
      <xdr:nvSpPr>
        <xdr:cNvPr id="269" name="テキスト ボックス 268"/>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47171</xdr:rowOff>
    </xdr:from>
    <xdr:to>
      <xdr:col>24</xdr:col>
      <xdr:colOff>609600</xdr:colOff>
      <xdr:row>82</xdr:row>
      <xdr:rowOff>148771</xdr:rowOff>
    </xdr:to>
    <xdr:sp macro="" textlink="">
      <xdr:nvSpPr>
        <xdr:cNvPr id="277" name="円/楕円 276"/>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63698</xdr:rowOff>
    </xdr:from>
    <xdr:ext cx="762000" cy="259045"/>
    <xdr:sp macro="" textlink="">
      <xdr:nvSpPr>
        <xdr:cNvPr id="278" name="給与水準   （国との比較）該当値テキスト"/>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138188</xdr:rowOff>
    </xdr:from>
    <xdr:to>
      <xdr:col>23</xdr:col>
      <xdr:colOff>457200</xdr:colOff>
      <xdr:row>82</xdr:row>
      <xdr:rowOff>68338</xdr:rowOff>
    </xdr:to>
    <xdr:sp macro="" textlink="">
      <xdr:nvSpPr>
        <xdr:cNvPr id="279" name="円/楕円 278"/>
        <xdr:cNvSpPr/>
      </xdr:nvSpPr>
      <xdr:spPr>
        <a:xfrm>
          <a:off x="16129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78515</xdr:rowOff>
    </xdr:from>
    <xdr:ext cx="736600" cy="259045"/>
    <xdr:sp macro="" textlink="">
      <xdr:nvSpPr>
        <xdr:cNvPr id="280" name="テキスト ボックス 279"/>
        <xdr:cNvSpPr txBox="1"/>
      </xdr:nvSpPr>
      <xdr:spPr>
        <a:xfrm>
          <a:off x="15798800" y="1379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1209</xdr:rowOff>
    </xdr:from>
    <xdr:to>
      <xdr:col>22</xdr:col>
      <xdr:colOff>254000</xdr:colOff>
      <xdr:row>82</xdr:row>
      <xdr:rowOff>102809</xdr:rowOff>
    </xdr:to>
    <xdr:sp macro="" textlink="">
      <xdr:nvSpPr>
        <xdr:cNvPr id="281" name="円/楕円 280"/>
        <xdr:cNvSpPr/>
      </xdr:nvSpPr>
      <xdr:spPr>
        <a:xfrm>
          <a:off x="15240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112986</xdr:rowOff>
    </xdr:from>
    <xdr:ext cx="762000" cy="259045"/>
    <xdr:sp macro="" textlink="">
      <xdr:nvSpPr>
        <xdr:cNvPr id="282" name="テキスト ボックス 281"/>
        <xdr:cNvSpPr txBox="1"/>
      </xdr:nvSpPr>
      <xdr:spPr>
        <a:xfrm>
          <a:off x="14909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166612</xdr:rowOff>
    </xdr:from>
    <xdr:to>
      <xdr:col>21</xdr:col>
      <xdr:colOff>50800</xdr:colOff>
      <xdr:row>88</xdr:row>
      <xdr:rowOff>96762</xdr:rowOff>
    </xdr:to>
    <xdr:sp macro="" textlink="">
      <xdr:nvSpPr>
        <xdr:cNvPr id="283" name="円/楕円 282"/>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106939</xdr:rowOff>
    </xdr:from>
    <xdr:ext cx="762000" cy="259045"/>
    <xdr:sp macro="" textlink="">
      <xdr:nvSpPr>
        <xdr:cNvPr id="284" name="テキスト ボックス 283"/>
        <xdr:cNvSpPr txBox="1"/>
      </xdr:nvSpPr>
      <xdr:spPr>
        <a:xfrm>
          <a:off x="14020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5" name="円/楕円 284"/>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161972</xdr:rowOff>
    </xdr:from>
    <xdr:ext cx="762000" cy="259045"/>
    <xdr:sp macro="" textlink="">
      <xdr:nvSpPr>
        <xdr:cNvPr id="286" name="テキスト ボックス 285"/>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行財政改革の一環として公営企業（ガス事業、交通事業）を廃止した際に当該企業職員を受け入れたことなどにより、類似団体の平均値との比較では上回っているが、普通会計の職員数は減少傾向にある。</a:t>
          </a:r>
        </a:p>
        <a:p>
          <a:r>
            <a:rPr kumimoji="1" lang="ja-JP" altLang="en-US" sz="1300">
              <a:latin typeface="ＭＳ Ｐゴシック"/>
            </a:rPr>
            <a:t>　 これまで定員適正化の取組を進めてきたところであり、今後も事務事業執行体制の効率化を図るとともに、「新・県都</a:t>
          </a:r>
          <a:r>
            <a:rPr kumimoji="1" lang="en-US" altLang="ja-JP" sz="1300">
              <a:latin typeface="ＭＳ Ｐゴシック"/>
            </a:rPr>
            <a:t>『</a:t>
          </a:r>
          <a:r>
            <a:rPr kumimoji="1" lang="ja-JP" altLang="en-US" sz="1300">
              <a:latin typeface="ＭＳ Ｐゴシック"/>
            </a:rPr>
            <a:t>あきた</a:t>
          </a:r>
          <a:r>
            <a:rPr kumimoji="1" lang="en-US" altLang="ja-JP" sz="1300">
              <a:latin typeface="ＭＳ Ｐゴシック"/>
            </a:rPr>
            <a:t>』</a:t>
          </a:r>
          <a:r>
            <a:rPr kumimoji="1" lang="ja-JP" altLang="en-US" sz="1300">
              <a:latin typeface="ＭＳ Ｐゴシック"/>
            </a:rPr>
            <a:t>改革プラン」に基づいた定員管理に努める。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6" name="直線コネクタ 315"/>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7"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8" name="直線コネクタ 317"/>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9"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0" name="直線コネクタ 319"/>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161079</xdr:rowOff>
    </xdr:from>
    <xdr:to>
      <xdr:col>24</xdr:col>
      <xdr:colOff>558800</xdr:colOff>
      <xdr:row>63</xdr:row>
      <xdr:rowOff>9737</xdr:rowOff>
    </xdr:to>
    <xdr:cxnSp macro="">
      <xdr:nvCxnSpPr>
        <xdr:cNvPr id="321" name="直線コネクタ 320"/>
        <xdr:cNvCxnSpPr/>
      </xdr:nvCxnSpPr>
      <xdr:spPr>
        <a:xfrm>
          <a:off x="16179800" y="10790979"/>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123842</xdr:rowOff>
    </xdr:from>
    <xdr:ext cx="762000" cy="259045"/>
    <xdr:sp macro="" textlink="">
      <xdr:nvSpPr>
        <xdr:cNvPr id="322" name="定員管理の状況平均値テキスト"/>
        <xdr:cNvSpPr txBox="1"/>
      </xdr:nvSpPr>
      <xdr:spPr>
        <a:xfrm>
          <a:off x="17106900" y="10239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3" name="フローチャート : 判断 322"/>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161079</xdr:rowOff>
    </xdr:from>
    <xdr:to>
      <xdr:col>23</xdr:col>
      <xdr:colOff>406400</xdr:colOff>
      <xdr:row>63</xdr:row>
      <xdr:rowOff>17780</xdr:rowOff>
    </xdr:to>
    <xdr:cxnSp macro="">
      <xdr:nvCxnSpPr>
        <xdr:cNvPr id="324" name="直線コネクタ 323"/>
        <xdr:cNvCxnSpPr/>
      </xdr:nvCxnSpPr>
      <xdr:spPr>
        <a:xfrm flipV="1">
          <a:off x="15290800" y="1079097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5" name="フローチャート : 判断 324"/>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59707</xdr:rowOff>
    </xdr:from>
    <xdr:ext cx="736600" cy="259045"/>
    <xdr:sp macro="" textlink="">
      <xdr:nvSpPr>
        <xdr:cNvPr id="326" name="テキスト ボックス 325"/>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17780</xdr:rowOff>
    </xdr:from>
    <xdr:to>
      <xdr:col>22</xdr:col>
      <xdr:colOff>203200</xdr:colOff>
      <xdr:row>63</xdr:row>
      <xdr:rowOff>17780</xdr:rowOff>
    </xdr:to>
    <xdr:cxnSp macro="">
      <xdr:nvCxnSpPr>
        <xdr:cNvPr id="327" name="直線コネクタ 326"/>
        <xdr:cNvCxnSpPr/>
      </xdr:nvCxnSpPr>
      <xdr:spPr>
        <a:xfrm>
          <a:off x="14401800" y="1081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8" name="フローチャート : 判断 327"/>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9" name="テキスト ボックス 328"/>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17780</xdr:rowOff>
    </xdr:from>
    <xdr:to>
      <xdr:col>21</xdr:col>
      <xdr:colOff>0</xdr:colOff>
      <xdr:row>63</xdr:row>
      <xdr:rowOff>118321</xdr:rowOff>
    </xdr:to>
    <xdr:cxnSp macro="">
      <xdr:nvCxnSpPr>
        <xdr:cNvPr id="330" name="直線コネクタ 329"/>
        <xdr:cNvCxnSpPr/>
      </xdr:nvCxnSpPr>
      <xdr:spPr>
        <a:xfrm flipV="1">
          <a:off x="13512800" y="1081913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1" name="フローチャート : 判断 330"/>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2" name="テキスト ボックス 331"/>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3" name="フローチャート : 判断 332"/>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116010</xdr:rowOff>
    </xdr:from>
    <xdr:ext cx="762000" cy="259045"/>
    <xdr:sp macro="" textlink="">
      <xdr:nvSpPr>
        <xdr:cNvPr id="334" name="テキスト ボックス 333"/>
        <xdr:cNvSpPr txBox="1"/>
      </xdr:nvSpPr>
      <xdr:spPr>
        <a:xfrm>
          <a:off x="13131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130387</xdr:rowOff>
    </xdr:from>
    <xdr:to>
      <xdr:col>24</xdr:col>
      <xdr:colOff>609600</xdr:colOff>
      <xdr:row>63</xdr:row>
      <xdr:rowOff>60537</xdr:rowOff>
    </xdr:to>
    <xdr:sp macro="" textlink="">
      <xdr:nvSpPr>
        <xdr:cNvPr id="340" name="円/楕円 339"/>
        <xdr:cNvSpPr/>
      </xdr:nvSpPr>
      <xdr:spPr>
        <a:xfrm>
          <a:off x="16967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102464</xdr:rowOff>
    </xdr:from>
    <xdr:ext cx="762000" cy="259045"/>
    <xdr:sp macro="" textlink="">
      <xdr:nvSpPr>
        <xdr:cNvPr id="341" name="定員管理の状況該当値テキスト"/>
        <xdr:cNvSpPr txBox="1"/>
      </xdr:nvSpPr>
      <xdr:spPr>
        <a:xfrm>
          <a:off x="17106900" y="1073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110279</xdr:rowOff>
    </xdr:from>
    <xdr:to>
      <xdr:col>23</xdr:col>
      <xdr:colOff>457200</xdr:colOff>
      <xdr:row>63</xdr:row>
      <xdr:rowOff>40429</xdr:rowOff>
    </xdr:to>
    <xdr:sp macro="" textlink="">
      <xdr:nvSpPr>
        <xdr:cNvPr id="342" name="円/楕円 341"/>
        <xdr:cNvSpPr/>
      </xdr:nvSpPr>
      <xdr:spPr>
        <a:xfrm>
          <a:off x="16129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25206</xdr:rowOff>
    </xdr:from>
    <xdr:ext cx="736600" cy="259045"/>
    <xdr:sp macro="" textlink="">
      <xdr:nvSpPr>
        <xdr:cNvPr id="343" name="テキスト ボックス 342"/>
        <xdr:cNvSpPr txBox="1"/>
      </xdr:nvSpPr>
      <xdr:spPr>
        <a:xfrm>
          <a:off x="15798800" y="10826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138430</xdr:rowOff>
    </xdr:from>
    <xdr:to>
      <xdr:col>22</xdr:col>
      <xdr:colOff>254000</xdr:colOff>
      <xdr:row>63</xdr:row>
      <xdr:rowOff>68580</xdr:rowOff>
    </xdr:to>
    <xdr:sp macro="" textlink="">
      <xdr:nvSpPr>
        <xdr:cNvPr id="344" name="円/楕円 343"/>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53357</xdr:rowOff>
    </xdr:from>
    <xdr:ext cx="762000" cy="259045"/>
    <xdr:sp macro="" textlink="">
      <xdr:nvSpPr>
        <xdr:cNvPr id="345" name="テキスト ボックス 344"/>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138430</xdr:rowOff>
    </xdr:from>
    <xdr:to>
      <xdr:col>21</xdr:col>
      <xdr:colOff>50800</xdr:colOff>
      <xdr:row>63</xdr:row>
      <xdr:rowOff>68580</xdr:rowOff>
    </xdr:to>
    <xdr:sp macro="" textlink="">
      <xdr:nvSpPr>
        <xdr:cNvPr id="346" name="円/楕円 345"/>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53357</xdr:rowOff>
    </xdr:from>
    <xdr:ext cx="762000" cy="259045"/>
    <xdr:sp macro="" textlink="">
      <xdr:nvSpPr>
        <xdr:cNvPr id="347" name="テキスト ボックス 346"/>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67521</xdr:rowOff>
    </xdr:from>
    <xdr:to>
      <xdr:col>19</xdr:col>
      <xdr:colOff>533400</xdr:colOff>
      <xdr:row>63</xdr:row>
      <xdr:rowOff>169121</xdr:rowOff>
    </xdr:to>
    <xdr:sp macro="" textlink="">
      <xdr:nvSpPr>
        <xdr:cNvPr id="348" name="円/楕円 347"/>
        <xdr:cNvSpPr/>
      </xdr:nvSpPr>
      <xdr:spPr>
        <a:xfrm>
          <a:off x="13462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153898</xdr:rowOff>
    </xdr:from>
    <xdr:ext cx="762000" cy="259045"/>
    <xdr:sp macro="" textlink="">
      <xdr:nvSpPr>
        <xdr:cNvPr id="349" name="テキスト ボックス 348"/>
        <xdr:cNvSpPr txBox="1"/>
      </xdr:nvSpPr>
      <xdr:spPr>
        <a:xfrm>
          <a:off x="13131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実質公債費比率の単年度要素を比較した場合、分子は、元利償還金が大きく減となったことに加え、控除される元利償還金・準元利償還金に係る基準財政需要額算入額も減少したことから、分子全体で前年度比</a:t>
          </a:r>
          <a:r>
            <a:rPr kumimoji="1" lang="en-US" altLang="ja-JP" sz="1100">
              <a:latin typeface="ＭＳ Ｐゴシック"/>
            </a:rPr>
            <a:t>2.6</a:t>
          </a:r>
          <a:r>
            <a:rPr kumimoji="1" lang="ja-JP" altLang="en-US" sz="1100">
              <a:latin typeface="ＭＳ Ｐゴシック"/>
            </a:rPr>
            <a:t>％の増となった。分母は、普通交付税および臨時財政対策債発行可能額が減となったものの、標準税収入額が大きく増加したしたことなどから、</a:t>
          </a:r>
          <a:r>
            <a:rPr kumimoji="1" lang="en-US" altLang="ja-JP" sz="1100">
              <a:latin typeface="ＭＳ Ｐゴシック"/>
            </a:rPr>
            <a:t>0.4</a:t>
          </a:r>
          <a:r>
            <a:rPr kumimoji="1" lang="ja-JP" altLang="en-US" sz="1100">
              <a:latin typeface="ＭＳ Ｐゴシック"/>
            </a:rPr>
            <a:t>％の増となった</a:t>
          </a:r>
          <a:r>
            <a:rPr kumimoji="1" lang="en-US" altLang="ja-JP" sz="1100">
              <a:latin typeface="ＭＳ Ｐゴシック"/>
            </a:rPr>
            <a:t>｡</a:t>
          </a:r>
        </a:p>
        <a:p>
          <a:r>
            <a:rPr kumimoji="1" lang="ja-JP" altLang="en-US" sz="1100">
              <a:latin typeface="ＭＳ Ｐゴシック"/>
            </a:rPr>
            <a:t>　この結果、単年度の比率は</a:t>
          </a:r>
          <a:r>
            <a:rPr kumimoji="1" lang="en-US" altLang="ja-JP" sz="1100">
              <a:latin typeface="ＭＳ Ｐゴシック"/>
            </a:rPr>
            <a:t>0.2</a:t>
          </a:r>
          <a:r>
            <a:rPr kumimoji="1" lang="ja-JP" altLang="en-US" sz="1100">
              <a:latin typeface="ＭＳ Ｐゴシック"/>
            </a:rPr>
            <a:t>ポイント、実質公債費比率は</a:t>
          </a:r>
          <a:r>
            <a:rPr kumimoji="1" lang="en-US" altLang="ja-JP" sz="1100">
              <a:latin typeface="ＭＳ Ｐゴシック"/>
            </a:rPr>
            <a:t>0.3</a:t>
          </a:r>
          <a:r>
            <a:rPr kumimoji="1" lang="ja-JP" altLang="en-US" sz="1100">
              <a:latin typeface="ＭＳ Ｐゴシック"/>
            </a:rPr>
            <a:t>ポイント改善している。</a:t>
          </a:r>
        </a:p>
        <a:p>
          <a:r>
            <a:rPr kumimoji="1" lang="ja-JP" altLang="en-US" sz="1100">
              <a:latin typeface="ＭＳ Ｐゴシック"/>
            </a:rPr>
            <a:t>　今後も、「新・県都</a:t>
          </a:r>
          <a:r>
            <a:rPr kumimoji="1" lang="en-US" altLang="ja-JP" sz="1100">
              <a:latin typeface="ＭＳ Ｐゴシック"/>
            </a:rPr>
            <a:t>『</a:t>
          </a:r>
          <a:r>
            <a:rPr kumimoji="1" lang="ja-JP" altLang="en-US" sz="1100">
              <a:latin typeface="ＭＳ Ｐゴシック"/>
            </a:rPr>
            <a:t>あきた</a:t>
          </a:r>
          <a:r>
            <a:rPr kumimoji="1" lang="en-US" altLang="ja-JP" sz="1100">
              <a:latin typeface="ＭＳ Ｐゴシック"/>
            </a:rPr>
            <a:t>』</a:t>
          </a:r>
          <a:r>
            <a:rPr kumimoji="1" lang="ja-JP" altLang="en-US" sz="1100">
              <a:latin typeface="ＭＳ Ｐゴシック"/>
            </a:rPr>
            <a:t>改革プラン」に基づき、市債発行の抑制を図り、公債費の平準化を図る。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6" name="直線コネクタ 375"/>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170180</xdr:rowOff>
    </xdr:from>
    <xdr:to>
      <xdr:col>24</xdr:col>
      <xdr:colOff>558800</xdr:colOff>
      <xdr:row>43</xdr:row>
      <xdr:rowOff>27686</xdr:rowOff>
    </xdr:to>
    <xdr:cxnSp macro="">
      <xdr:nvCxnSpPr>
        <xdr:cNvPr id="381" name="直線コネクタ 380"/>
        <xdr:cNvCxnSpPr/>
      </xdr:nvCxnSpPr>
      <xdr:spPr>
        <a:xfrm flipV="1">
          <a:off x="16179800" y="737108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15511</xdr:rowOff>
    </xdr:from>
    <xdr:ext cx="762000" cy="259045"/>
    <xdr:sp macro="" textlink="">
      <xdr:nvSpPr>
        <xdr:cNvPr id="382" name="公債費負担の状況平均値テキスト"/>
        <xdr:cNvSpPr txBox="1"/>
      </xdr:nvSpPr>
      <xdr:spPr>
        <a:xfrm>
          <a:off x="17106900" y="670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3" name="フローチャート : 判断 382"/>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27686</xdr:rowOff>
    </xdr:from>
    <xdr:to>
      <xdr:col>23</xdr:col>
      <xdr:colOff>406400</xdr:colOff>
      <xdr:row>43</xdr:row>
      <xdr:rowOff>85598</xdr:rowOff>
    </xdr:to>
    <xdr:cxnSp macro="">
      <xdr:nvCxnSpPr>
        <xdr:cNvPr id="384" name="直線コネクタ 383"/>
        <xdr:cNvCxnSpPr/>
      </xdr:nvCxnSpPr>
      <xdr:spPr>
        <a:xfrm flipV="1">
          <a:off x="15290800" y="74000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5" name="フローチャート : 判断 384"/>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386" name="テキスト ボックス 385"/>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85598</xdr:rowOff>
    </xdr:from>
    <xdr:to>
      <xdr:col>22</xdr:col>
      <xdr:colOff>203200</xdr:colOff>
      <xdr:row>43</xdr:row>
      <xdr:rowOff>114554</xdr:rowOff>
    </xdr:to>
    <xdr:cxnSp macro="">
      <xdr:nvCxnSpPr>
        <xdr:cNvPr id="387" name="直線コネクタ 386"/>
        <xdr:cNvCxnSpPr/>
      </xdr:nvCxnSpPr>
      <xdr:spPr>
        <a:xfrm flipV="1">
          <a:off x="14401800" y="74579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8" name="フローチャート : 判断 387"/>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89" name="テキスト ボックス 388"/>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114554</xdr:rowOff>
    </xdr:from>
    <xdr:to>
      <xdr:col>21</xdr:col>
      <xdr:colOff>0</xdr:colOff>
      <xdr:row>43</xdr:row>
      <xdr:rowOff>124206</xdr:rowOff>
    </xdr:to>
    <xdr:cxnSp macro="">
      <xdr:nvCxnSpPr>
        <xdr:cNvPr id="390" name="直線コネクタ 389"/>
        <xdr:cNvCxnSpPr/>
      </xdr:nvCxnSpPr>
      <xdr:spPr>
        <a:xfrm flipV="1">
          <a:off x="13512800" y="74869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91" name="フローチャート : 判断 390"/>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392" name="テキスト ボックス 391"/>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3" name="フローチャート : 判断 392"/>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4" name="テキスト ボックス 393"/>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119380</xdr:rowOff>
    </xdr:from>
    <xdr:to>
      <xdr:col>24</xdr:col>
      <xdr:colOff>609600</xdr:colOff>
      <xdr:row>43</xdr:row>
      <xdr:rowOff>49530</xdr:rowOff>
    </xdr:to>
    <xdr:sp macro="" textlink="">
      <xdr:nvSpPr>
        <xdr:cNvPr id="400" name="円/楕円 399"/>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91457</xdr:rowOff>
    </xdr:from>
    <xdr:ext cx="762000" cy="259045"/>
    <xdr:sp macro="" textlink="">
      <xdr:nvSpPr>
        <xdr:cNvPr id="401"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148336</xdr:rowOff>
    </xdr:from>
    <xdr:to>
      <xdr:col>23</xdr:col>
      <xdr:colOff>457200</xdr:colOff>
      <xdr:row>43</xdr:row>
      <xdr:rowOff>78486</xdr:rowOff>
    </xdr:to>
    <xdr:sp macro="" textlink="">
      <xdr:nvSpPr>
        <xdr:cNvPr id="402" name="円/楕円 401"/>
        <xdr:cNvSpPr/>
      </xdr:nvSpPr>
      <xdr:spPr>
        <a:xfrm>
          <a:off x="16129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63263</xdr:rowOff>
    </xdr:from>
    <xdr:ext cx="736600" cy="259045"/>
    <xdr:sp macro="" textlink="">
      <xdr:nvSpPr>
        <xdr:cNvPr id="403" name="テキスト ボックス 402"/>
        <xdr:cNvSpPr txBox="1"/>
      </xdr:nvSpPr>
      <xdr:spPr>
        <a:xfrm>
          <a:off x="15798800" y="743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34798</xdr:rowOff>
    </xdr:from>
    <xdr:to>
      <xdr:col>22</xdr:col>
      <xdr:colOff>254000</xdr:colOff>
      <xdr:row>43</xdr:row>
      <xdr:rowOff>136398</xdr:rowOff>
    </xdr:to>
    <xdr:sp macro="" textlink="">
      <xdr:nvSpPr>
        <xdr:cNvPr id="404" name="円/楕円 403"/>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121175</xdr:rowOff>
    </xdr:from>
    <xdr:ext cx="762000" cy="259045"/>
    <xdr:sp macro="" textlink="">
      <xdr:nvSpPr>
        <xdr:cNvPr id="405" name="テキスト ボックス 404"/>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63754</xdr:rowOff>
    </xdr:from>
    <xdr:to>
      <xdr:col>21</xdr:col>
      <xdr:colOff>50800</xdr:colOff>
      <xdr:row>43</xdr:row>
      <xdr:rowOff>165354</xdr:rowOff>
    </xdr:to>
    <xdr:sp macro="" textlink="">
      <xdr:nvSpPr>
        <xdr:cNvPr id="406" name="円/楕円 405"/>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150131</xdr:rowOff>
    </xdr:from>
    <xdr:ext cx="762000" cy="259045"/>
    <xdr:sp macro="" textlink="">
      <xdr:nvSpPr>
        <xdr:cNvPr id="407" name="テキスト ボックス 406"/>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73406</xdr:rowOff>
    </xdr:from>
    <xdr:to>
      <xdr:col>19</xdr:col>
      <xdr:colOff>533400</xdr:colOff>
      <xdr:row>44</xdr:row>
      <xdr:rowOff>3556</xdr:rowOff>
    </xdr:to>
    <xdr:sp macro="" textlink="">
      <xdr:nvSpPr>
        <xdr:cNvPr id="408" name="円/楕円 407"/>
        <xdr:cNvSpPr/>
      </xdr:nvSpPr>
      <xdr:spPr>
        <a:xfrm>
          <a:off x="13462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159783</xdr:rowOff>
    </xdr:from>
    <xdr:ext cx="762000" cy="259045"/>
    <xdr:sp macro="" textlink="">
      <xdr:nvSpPr>
        <xdr:cNvPr id="409" name="テキスト ボックス 408"/>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将来負担比率は、分母となる標準財政規模が減少したものの、分子となる公営企業債等繰入見込額や退職手当負担見込額などの将来負担額の減少が大きかったことにより、前年度と比較して</a:t>
          </a:r>
          <a:r>
            <a:rPr kumimoji="1" lang="en-US" altLang="ja-JP" sz="1300">
              <a:latin typeface="ＭＳ Ｐゴシック"/>
            </a:rPr>
            <a:t>1.6</a:t>
          </a:r>
          <a:r>
            <a:rPr kumimoji="1" lang="ja-JP" altLang="en-US" sz="1300">
              <a:latin typeface="ＭＳ Ｐゴシック"/>
            </a:rPr>
            <a:t>ポイント低下した。</a:t>
          </a:r>
        </a:p>
        <a:p>
          <a:r>
            <a:rPr kumimoji="1" lang="ja-JP" altLang="en-US" sz="1300">
              <a:latin typeface="ＭＳ Ｐゴシック"/>
            </a:rPr>
            <a:t>　将来負担比率は、算定方法の変更に伴い上昇した</a:t>
          </a:r>
          <a:r>
            <a:rPr kumimoji="1" lang="en-US" altLang="ja-JP" sz="1300">
              <a:latin typeface="ＭＳ Ｐゴシック"/>
            </a:rPr>
            <a:t>26</a:t>
          </a:r>
          <a:r>
            <a:rPr kumimoji="1" lang="ja-JP" altLang="en-US" sz="1300">
              <a:latin typeface="ＭＳ Ｐゴシック"/>
            </a:rPr>
            <a:t>年度を除いて年々減少傾向にあることから、引き続き市債残高の縮減に努めるとともに、充当可能基金である財政調整基金および減債基金の取崩しを抑制し、基金残高を確保することにより比率の改善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8" name="直線コネクタ 437"/>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9"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0" name="直線コネクタ 439"/>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18119</xdr:rowOff>
    </xdr:from>
    <xdr:to>
      <xdr:col>24</xdr:col>
      <xdr:colOff>558800</xdr:colOff>
      <xdr:row>18</xdr:row>
      <xdr:rowOff>30988</xdr:rowOff>
    </xdr:to>
    <xdr:cxnSp macro="">
      <xdr:nvCxnSpPr>
        <xdr:cNvPr id="443" name="直線コネクタ 442"/>
        <xdr:cNvCxnSpPr/>
      </xdr:nvCxnSpPr>
      <xdr:spPr>
        <a:xfrm flipV="1">
          <a:off x="16179800" y="3104219"/>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97638</xdr:rowOff>
    </xdr:from>
    <xdr:ext cx="762000" cy="259045"/>
    <xdr:sp macro="" textlink="">
      <xdr:nvSpPr>
        <xdr:cNvPr id="444" name="将来負担の状況平均値テキスト"/>
        <xdr:cNvSpPr txBox="1"/>
      </xdr:nvSpPr>
      <xdr:spPr>
        <a:xfrm>
          <a:off x="17106900" y="2497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5" name="フローチャート : 判断 444"/>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22945</xdr:rowOff>
    </xdr:from>
    <xdr:to>
      <xdr:col>23</xdr:col>
      <xdr:colOff>406400</xdr:colOff>
      <xdr:row>18</xdr:row>
      <xdr:rowOff>30988</xdr:rowOff>
    </xdr:to>
    <xdr:cxnSp macro="">
      <xdr:nvCxnSpPr>
        <xdr:cNvPr id="446" name="直線コネクタ 445"/>
        <xdr:cNvCxnSpPr/>
      </xdr:nvCxnSpPr>
      <xdr:spPr>
        <a:xfrm>
          <a:off x="15290800" y="310904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7" name="フローチャート : 判断 446"/>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8" name="テキスト ボックス 447"/>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22945</xdr:rowOff>
    </xdr:from>
    <xdr:to>
      <xdr:col>22</xdr:col>
      <xdr:colOff>203200</xdr:colOff>
      <xdr:row>18</xdr:row>
      <xdr:rowOff>107400</xdr:rowOff>
    </xdr:to>
    <xdr:cxnSp macro="">
      <xdr:nvCxnSpPr>
        <xdr:cNvPr id="449" name="直線コネクタ 448"/>
        <xdr:cNvCxnSpPr/>
      </xdr:nvCxnSpPr>
      <xdr:spPr>
        <a:xfrm flipV="1">
          <a:off x="14401800" y="310904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50" name="フローチャート : 判断 449"/>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51" name="テキスト ボックス 450"/>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107400</xdr:rowOff>
    </xdr:from>
    <xdr:to>
      <xdr:col>21</xdr:col>
      <xdr:colOff>0</xdr:colOff>
      <xdr:row>18</xdr:row>
      <xdr:rowOff>165312</xdr:rowOff>
    </xdr:to>
    <xdr:cxnSp macro="">
      <xdr:nvCxnSpPr>
        <xdr:cNvPr id="452" name="直線コネクタ 451"/>
        <xdr:cNvCxnSpPr/>
      </xdr:nvCxnSpPr>
      <xdr:spPr>
        <a:xfrm flipV="1">
          <a:off x="13512800" y="31935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3" name="フローチャート : 判断 452"/>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4" name="テキスト ボックス 453"/>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5" name="フローチャート : 判断 454"/>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112200</xdr:rowOff>
    </xdr:from>
    <xdr:ext cx="762000" cy="259045"/>
    <xdr:sp macro="" textlink="">
      <xdr:nvSpPr>
        <xdr:cNvPr id="456" name="テキスト ボックス 455"/>
        <xdr:cNvSpPr txBox="1"/>
      </xdr:nvSpPr>
      <xdr:spPr>
        <a:xfrm>
          <a:off x="13131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138769</xdr:rowOff>
    </xdr:from>
    <xdr:to>
      <xdr:col>24</xdr:col>
      <xdr:colOff>609600</xdr:colOff>
      <xdr:row>18</xdr:row>
      <xdr:rowOff>68919</xdr:rowOff>
    </xdr:to>
    <xdr:sp macro="" textlink="">
      <xdr:nvSpPr>
        <xdr:cNvPr id="462" name="円/楕円 461"/>
        <xdr:cNvSpPr/>
      </xdr:nvSpPr>
      <xdr:spPr>
        <a:xfrm>
          <a:off x="16967200" y="30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110846</xdr:rowOff>
    </xdr:from>
    <xdr:ext cx="762000" cy="259045"/>
    <xdr:sp macro="" textlink="">
      <xdr:nvSpPr>
        <xdr:cNvPr id="463" name="将来負担の状況該当値テキスト"/>
        <xdr:cNvSpPr txBox="1"/>
      </xdr:nvSpPr>
      <xdr:spPr>
        <a:xfrm>
          <a:off x="17106900" y="30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151638</xdr:rowOff>
    </xdr:from>
    <xdr:to>
      <xdr:col>23</xdr:col>
      <xdr:colOff>457200</xdr:colOff>
      <xdr:row>18</xdr:row>
      <xdr:rowOff>81788</xdr:rowOff>
    </xdr:to>
    <xdr:sp macro="" textlink="">
      <xdr:nvSpPr>
        <xdr:cNvPr id="464" name="円/楕円 463"/>
        <xdr:cNvSpPr/>
      </xdr:nvSpPr>
      <xdr:spPr>
        <a:xfrm>
          <a:off x="16129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66565</xdr:rowOff>
    </xdr:from>
    <xdr:ext cx="736600" cy="259045"/>
    <xdr:sp macro="" textlink="">
      <xdr:nvSpPr>
        <xdr:cNvPr id="465" name="テキスト ボックス 464"/>
        <xdr:cNvSpPr txBox="1"/>
      </xdr:nvSpPr>
      <xdr:spPr>
        <a:xfrm>
          <a:off x="15798800" y="315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143595</xdr:rowOff>
    </xdr:from>
    <xdr:to>
      <xdr:col>22</xdr:col>
      <xdr:colOff>254000</xdr:colOff>
      <xdr:row>18</xdr:row>
      <xdr:rowOff>73745</xdr:rowOff>
    </xdr:to>
    <xdr:sp macro="" textlink="">
      <xdr:nvSpPr>
        <xdr:cNvPr id="466" name="円/楕円 465"/>
        <xdr:cNvSpPr/>
      </xdr:nvSpPr>
      <xdr:spPr>
        <a:xfrm>
          <a:off x="15240000" y="30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58522</xdr:rowOff>
    </xdr:from>
    <xdr:ext cx="762000" cy="259045"/>
    <xdr:sp macro="" textlink="">
      <xdr:nvSpPr>
        <xdr:cNvPr id="467" name="テキスト ボックス 466"/>
        <xdr:cNvSpPr txBox="1"/>
      </xdr:nvSpPr>
      <xdr:spPr>
        <a:xfrm>
          <a:off x="14909800" y="314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56600</xdr:rowOff>
    </xdr:from>
    <xdr:to>
      <xdr:col>21</xdr:col>
      <xdr:colOff>50800</xdr:colOff>
      <xdr:row>18</xdr:row>
      <xdr:rowOff>158200</xdr:rowOff>
    </xdr:to>
    <xdr:sp macro="" textlink="">
      <xdr:nvSpPr>
        <xdr:cNvPr id="468" name="円/楕円 467"/>
        <xdr:cNvSpPr/>
      </xdr:nvSpPr>
      <xdr:spPr>
        <a:xfrm>
          <a:off x="14351000" y="31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142977</xdr:rowOff>
    </xdr:from>
    <xdr:ext cx="762000" cy="259045"/>
    <xdr:sp macro="" textlink="">
      <xdr:nvSpPr>
        <xdr:cNvPr id="469" name="テキスト ボックス 468"/>
        <xdr:cNvSpPr txBox="1"/>
      </xdr:nvSpPr>
      <xdr:spPr>
        <a:xfrm>
          <a:off x="14020800" y="322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114512</xdr:rowOff>
    </xdr:from>
    <xdr:to>
      <xdr:col>19</xdr:col>
      <xdr:colOff>533400</xdr:colOff>
      <xdr:row>19</xdr:row>
      <xdr:rowOff>44662</xdr:rowOff>
    </xdr:to>
    <xdr:sp macro="" textlink="">
      <xdr:nvSpPr>
        <xdr:cNvPr id="470" name="円/楕円 469"/>
        <xdr:cNvSpPr/>
      </xdr:nvSpPr>
      <xdr:spPr>
        <a:xfrm>
          <a:off x="13462000" y="32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29439</xdr:rowOff>
    </xdr:from>
    <xdr:ext cx="762000" cy="259045"/>
    <xdr:sp macro="" textlink="">
      <xdr:nvSpPr>
        <xdr:cNvPr id="471" name="テキスト ボックス 470"/>
        <xdr:cNvSpPr txBox="1"/>
      </xdr:nvSpPr>
      <xdr:spPr>
        <a:xfrm>
          <a:off x="13131800" y="328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秋田県秋田市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317,104
315,715
906.09
140,195,658
138,023,659
1,720,380
73,295,798
142,086,003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の一環として公営企業（ガス事業、交通事業）を廃止した際に当該企業職員を受け入れたことなどにより、類似団体の平均値との比較では上回っているが、定員適正化の取組を進めてきた結果、比率は前年度より減少している。</a:t>
          </a:r>
        </a:p>
        <a:p>
          <a:r>
            <a:rPr kumimoji="1" lang="ja-JP" altLang="en-US" sz="1300">
              <a:latin typeface="ＭＳ Ｐゴシック"/>
            </a:rPr>
            <a:t>　 今後も事務事業執行体制の効率化を図るとともに、「新・県都</a:t>
          </a:r>
          <a:r>
            <a:rPr kumimoji="1" lang="en-US" altLang="ja-JP" sz="1300">
              <a:latin typeface="ＭＳ Ｐゴシック"/>
            </a:rPr>
            <a:t>『</a:t>
          </a:r>
          <a:r>
            <a:rPr kumimoji="1" lang="ja-JP" altLang="en-US" sz="1300">
              <a:latin typeface="ＭＳ Ｐゴシック"/>
            </a:rPr>
            <a:t>あきた</a:t>
          </a:r>
          <a:r>
            <a:rPr kumimoji="1" lang="en-US" altLang="ja-JP" sz="1300">
              <a:latin typeface="ＭＳ Ｐゴシック"/>
            </a:rPr>
            <a:t>』</a:t>
          </a:r>
          <a:r>
            <a:rPr kumimoji="1" lang="ja-JP" altLang="en-US" sz="1300">
              <a:latin typeface="ＭＳ Ｐゴシック"/>
            </a:rPr>
            <a:t>改革プラン」に基づいた定員管理に努める。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159657</xdr:rowOff>
    </xdr:from>
    <xdr:to>
      <xdr:col>7</xdr:col>
      <xdr:colOff>15875</xdr:colOff>
      <xdr:row>39</xdr:row>
      <xdr:rowOff>129722</xdr:rowOff>
    </xdr:to>
    <xdr:cxnSp macro="">
      <xdr:nvCxnSpPr>
        <xdr:cNvPr id="68" name="直線コネクタ 67"/>
        <xdr:cNvCxnSpPr/>
      </xdr:nvCxnSpPr>
      <xdr:spPr>
        <a:xfrm flipV="1">
          <a:off x="3987800" y="66747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129722</xdr:rowOff>
    </xdr:from>
    <xdr:to>
      <xdr:col>5</xdr:col>
      <xdr:colOff>549275</xdr:colOff>
      <xdr:row>39</xdr:row>
      <xdr:rowOff>151493</xdr:rowOff>
    </xdr:to>
    <xdr:cxnSp macro="">
      <xdr:nvCxnSpPr>
        <xdr:cNvPr id="71" name="直線コネクタ 70"/>
        <xdr:cNvCxnSpPr/>
      </xdr:nvCxnSpPr>
      <xdr:spPr>
        <a:xfrm flipV="1">
          <a:off x="3098800" y="6816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151493</xdr:rowOff>
    </xdr:from>
    <xdr:to>
      <xdr:col>4</xdr:col>
      <xdr:colOff>346075</xdr:colOff>
      <xdr:row>40</xdr:row>
      <xdr:rowOff>110672</xdr:rowOff>
    </xdr:to>
    <xdr:cxnSp macro="">
      <xdr:nvCxnSpPr>
        <xdr:cNvPr id="74" name="直線コネクタ 73"/>
        <xdr:cNvCxnSpPr/>
      </xdr:nvCxnSpPr>
      <xdr:spPr>
        <a:xfrm flipV="1">
          <a:off x="2209800" y="6838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110672</xdr:rowOff>
    </xdr:from>
    <xdr:to>
      <xdr:col>3</xdr:col>
      <xdr:colOff>142875</xdr:colOff>
      <xdr:row>41</xdr:row>
      <xdr:rowOff>15422</xdr:rowOff>
    </xdr:to>
    <xdr:cxnSp macro="">
      <xdr:nvCxnSpPr>
        <xdr:cNvPr id="77" name="直線コネクタ 76"/>
        <xdr:cNvCxnSpPr/>
      </xdr:nvCxnSpPr>
      <xdr:spPr>
        <a:xfrm flipV="1">
          <a:off x="1320800" y="6968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9" name="テキスト ボックス 78"/>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81841</xdr:rowOff>
    </xdr:from>
    <xdr:ext cx="762000" cy="259045"/>
    <xdr:sp macro="" textlink="">
      <xdr:nvSpPr>
        <xdr:cNvPr id="81" name="テキスト ボックス 80"/>
        <xdr:cNvSpPr txBox="1"/>
      </xdr:nvSpPr>
      <xdr:spPr>
        <a:xfrm>
          <a:off x="939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108857</xdr:rowOff>
    </xdr:from>
    <xdr:to>
      <xdr:col>7</xdr:col>
      <xdr:colOff>66675</xdr:colOff>
      <xdr:row>39</xdr:row>
      <xdr:rowOff>39007</xdr:rowOff>
    </xdr:to>
    <xdr:sp macro="" textlink="">
      <xdr:nvSpPr>
        <xdr:cNvPr id="87" name="円/楕円 86"/>
        <xdr:cNvSpPr/>
      </xdr:nvSpPr>
      <xdr:spPr>
        <a:xfrm>
          <a:off x="4775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80934</xdr:rowOff>
    </xdr:from>
    <xdr:ext cx="762000" cy="259045"/>
    <xdr:sp macro="" textlink="">
      <xdr:nvSpPr>
        <xdr:cNvPr id="88" name="人件費該当値テキスト"/>
        <xdr:cNvSpPr txBox="1"/>
      </xdr:nvSpPr>
      <xdr:spPr>
        <a:xfrm>
          <a:off x="4914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78922</xdr:rowOff>
    </xdr:from>
    <xdr:to>
      <xdr:col>5</xdr:col>
      <xdr:colOff>600075</xdr:colOff>
      <xdr:row>40</xdr:row>
      <xdr:rowOff>9072</xdr:rowOff>
    </xdr:to>
    <xdr:sp macro="" textlink="">
      <xdr:nvSpPr>
        <xdr:cNvPr id="89" name="円/楕円 88"/>
        <xdr:cNvSpPr/>
      </xdr:nvSpPr>
      <xdr:spPr>
        <a:xfrm>
          <a:off x="3937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165299</xdr:rowOff>
    </xdr:from>
    <xdr:ext cx="736600" cy="259045"/>
    <xdr:sp macro="" textlink="">
      <xdr:nvSpPr>
        <xdr:cNvPr id="90" name="テキスト ボックス 89"/>
        <xdr:cNvSpPr txBox="1"/>
      </xdr:nvSpPr>
      <xdr:spPr>
        <a:xfrm>
          <a:off x="3606800" y="685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100693</xdr:rowOff>
    </xdr:from>
    <xdr:to>
      <xdr:col>4</xdr:col>
      <xdr:colOff>396875</xdr:colOff>
      <xdr:row>40</xdr:row>
      <xdr:rowOff>30843</xdr:rowOff>
    </xdr:to>
    <xdr:sp macro="" textlink="">
      <xdr:nvSpPr>
        <xdr:cNvPr id="91" name="円/楕円 90"/>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15620</xdr:rowOff>
    </xdr:from>
    <xdr:ext cx="762000" cy="259045"/>
    <xdr:sp macro="" textlink="">
      <xdr:nvSpPr>
        <xdr:cNvPr id="92" name="テキスト ボックス 91"/>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59872</xdr:rowOff>
    </xdr:from>
    <xdr:to>
      <xdr:col>3</xdr:col>
      <xdr:colOff>193675</xdr:colOff>
      <xdr:row>40</xdr:row>
      <xdr:rowOff>161472</xdr:rowOff>
    </xdr:to>
    <xdr:sp macro="" textlink="">
      <xdr:nvSpPr>
        <xdr:cNvPr id="93" name="円/楕円 92"/>
        <xdr:cNvSpPr/>
      </xdr:nvSpPr>
      <xdr:spPr>
        <a:xfrm>
          <a:off x="2159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146249</xdr:rowOff>
    </xdr:from>
    <xdr:ext cx="762000" cy="259045"/>
    <xdr:sp macro="" textlink="">
      <xdr:nvSpPr>
        <xdr:cNvPr id="94" name="テキスト ボックス 93"/>
        <xdr:cNvSpPr txBox="1"/>
      </xdr:nvSpPr>
      <xdr:spPr>
        <a:xfrm>
          <a:off x="1828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136072</xdr:rowOff>
    </xdr:from>
    <xdr:to>
      <xdr:col>1</xdr:col>
      <xdr:colOff>676275</xdr:colOff>
      <xdr:row>41</xdr:row>
      <xdr:rowOff>66222</xdr:rowOff>
    </xdr:to>
    <xdr:sp macro="" textlink="">
      <xdr:nvSpPr>
        <xdr:cNvPr id="95" name="円/楕円 94"/>
        <xdr:cNvSpPr/>
      </xdr:nvSpPr>
      <xdr:spPr>
        <a:xfrm>
          <a:off x="1270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50999</xdr:rowOff>
    </xdr:from>
    <xdr:ext cx="762000" cy="259045"/>
    <xdr:sp macro="" textlink="">
      <xdr:nvSpPr>
        <xdr:cNvPr id="96" name="テキスト ボックス 95"/>
        <xdr:cNvSpPr txBox="1"/>
      </xdr:nvSpPr>
      <xdr:spPr>
        <a:xfrm>
          <a:off x="939800" y="708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住民情報オンラインシステム改修等経費や道路附属施設等調査点検事業による委託料の増などにより、比率は前年度から微増となっているものの、類似団体平均は下回っている。</a:t>
          </a:r>
        </a:p>
        <a:p>
          <a:r>
            <a:rPr kumimoji="1" lang="ja-JP" altLang="en-US" sz="1300">
              <a:latin typeface="ＭＳ Ｐゴシック"/>
            </a:rPr>
            <a:t>　今後も、委託料の見直しなどに継続的に取り組むとともに、市有施設の管理的経費の縮減に努める。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101600</xdr:rowOff>
    </xdr:from>
    <xdr:to>
      <xdr:col>24</xdr:col>
      <xdr:colOff>31750</xdr:colOff>
      <xdr:row>14</xdr:row>
      <xdr:rowOff>139700</xdr:rowOff>
    </xdr:to>
    <xdr:cxnSp macro="">
      <xdr:nvCxnSpPr>
        <xdr:cNvPr id="129" name="直線コネクタ 128"/>
        <xdr:cNvCxnSpPr/>
      </xdr:nvCxnSpPr>
      <xdr:spPr>
        <a:xfrm flipV="1">
          <a:off x="15671800" y="2501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xdr:rowOff>
    </xdr:from>
    <xdr:to>
      <xdr:col>22</xdr:col>
      <xdr:colOff>565150</xdr:colOff>
      <xdr:row>14</xdr:row>
      <xdr:rowOff>139700</xdr:rowOff>
    </xdr:to>
    <xdr:cxnSp macro="">
      <xdr:nvCxnSpPr>
        <xdr:cNvPr id="132" name="直線コネクタ 131"/>
        <xdr:cNvCxnSpPr/>
      </xdr:nvCxnSpPr>
      <xdr:spPr>
        <a:xfrm>
          <a:off x="14782800" y="2413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12700</xdr:rowOff>
    </xdr:to>
    <xdr:cxnSp macro="">
      <xdr:nvCxnSpPr>
        <xdr:cNvPr id="135" name="直線コネクタ 134"/>
        <xdr:cNvCxnSpPr/>
      </xdr:nvCxnSpPr>
      <xdr:spPr>
        <a:xfrm>
          <a:off x="13893800" y="237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15</xdr:row>
      <xdr:rowOff>44450</xdr:rowOff>
    </xdr:to>
    <xdr:cxnSp macro="">
      <xdr:nvCxnSpPr>
        <xdr:cNvPr id="138" name="直線コネクタ 137"/>
        <xdr:cNvCxnSpPr/>
      </xdr:nvCxnSpPr>
      <xdr:spPr>
        <a:xfrm flipV="1">
          <a:off x="13004800" y="23749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42" name="テキスト ボックス 141"/>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50800</xdr:rowOff>
    </xdr:from>
    <xdr:to>
      <xdr:col>24</xdr:col>
      <xdr:colOff>82550</xdr:colOff>
      <xdr:row>14</xdr:row>
      <xdr:rowOff>152400</xdr:rowOff>
    </xdr:to>
    <xdr:sp macro="" textlink="">
      <xdr:nvSpPr>
        <xdr:cNvPr id="148" name="円/楕円 147"/>
        <xdr:cNvSpPr/>
      </xdr:nvSpPr>
      <xdr:spPr>
        <a:xfrm>
          <a:off x="164592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67327</xdr:rowOff>
    </xdr:from>
    <xdr:ext cx="762000" cy="259045"/>
    <xdr:sp macro="" textlink="">
      <xdr:nvSpPr>
        <xdr:cNvPr id="149" name="物件費該当値テキスト"/>
        <xdr:cNvSpPr txBox="1"/>
      </xdr:nvSpPr>
      <xdr:spPr>
        <a:xfrm>
          <a:off x="165989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88900</xdr:rowOff>
    </xdr:from>
    <xdr:to>
      <xdr:col>22</xdr:col>
      <xdr:colOff>615950</xdr:colOff>
      <xdr:row>15</xdr:row>
      <xdr:rowOff>19050</xdr:rowOff>
    </xdr:to>
    <xdr:sp macro="" textlink="">
      <xdr:nvSpPr>
        <xdr:cNvPr id="150" name="円/楕円 149"/>
        <xdr:cNvSpPr/>
      </xdr:nvSpPr>
      <xdr:spPr>
        <a:xfrm>
          <a:off x="15621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29227</xdr:rowOff>
    </xdr:from>
    <xdr:ext cx="736600" cy="259045"/>
    <xdr:sp macro="" textlink="">
      <xdr:nvSpPr>
        <xdr:cNvPr id="151" name="テキスト ボックス 150"/>
        <xdr:cNvSpPr txBox="1"/>
      </xdr:nvSpPr>
      <xdr:spPr>
        <a:xfrm>
          <a:off x="15290800" y="225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133350</xdr:rowOff>
    </xdr:from>
    <xdr:to>
      <xdr:col>21</xdr:col>
      <xdr:colOff>412750</xdr:colOff>
      <xdr:row>14</xdr:row>
      <xdr:rowOff>63500</xdr:rowOff>
    </xdr:to>
    <xdr:sp macro="" textlink="">
      <xdr:nvSpPr>
        <xdr:cNvPr id="152" name="円/楕円 151"/>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73677</xdr:rowOff>
    </xdr:from>
    <xdr:ext cx="762000" cy="259045"/>
    <xdr:sp macro="" textlink="">
      <xdr:nvSpPr>
        <xdr:cNvPr id="153" name="テキスト ボックス 152"/>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4" name="円/楕円 153"/>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55" name="テキスト ボックス 154"/>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56" name="円/楕円 155"/>
        <xdr:cNvSpPr/>
      </xdr:nvSpPr>
      <xdr:spPr>
        <a:xfrm>
          <a:off x="12954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57" name="テキスト ボックス 156"/>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生活保護費や保育所等給付費、障がい者保護費などが増加したことにより、比率は前年度より上昇している。</a:t>
          </a:r>
        </a:p>
        <a:p>
          <a:r>
            <a:rPr kumimoji="1" lang="ja-JP" altLang="en-US" sz="1300">
              <a:latin typeface="ＭＳ Ｐゴシック"/>
            </a:rPr>
            <a:t>　扶助費の割合は類似団体平均を下回っているものの、今後、高齢化の進行などに伴い社会保障関係経費が増加し、扶助費が増加することが想定されることから、義務的経費を含めた経費全体の見直し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57150</xdr:rowOff>
    </xdr:from>
    <xdr:to>
      <xdr:col>7</xdr:col>
      <xdr:colOff>15875</xdr:colOff>
      <xdr:row>55</xdr:row>
      <xdr:rowOff>69850</xdr:rowOff>
    </xdr:to>
    <xdr:cxnSp macro="">
      <xdr:nvCxnSpPr>
        <xdr:cNvPr id="190" name="直線コネクタ 189"/>
        <xdr:cNvCxnSpPr/>
      </xdr:nvCxnSpPr>
      <xdr:spPr>
        <a:xfrm>
          <a:off x="3987800" y="9486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152400</xdr:rowOff>
    </xdr:from>
    <xdr:to>
      <xdr:col>5</xdr:col>
      <xdr:colOff>549275</xdr:colOff>
      <xdr:row>55</xdr:row>
      <xdr:rowOff>57150</xdr:rowOff>
    </xdr:to>
    <xdr:cxnSp macro="">
      <xdr:nvCxnSpPr>
        <xdr:cNvPr id="193" name="直線コネクタ 192"/>
        <xdr:cNvCxnSpPr/>
      </xdr:nvCxnSpPr>
      <xdr:spPr>
        <a:xfrm>
          <a:off x="3098800" y="941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195" name="テキスト ボックス 194"/>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152400</xdr:rowOff>
    </xdr:from>
    <xdr:to>
      <xdr:col>4</xdr:col>
      <xdr:colOff>346075</xdr:colOff>
      <xdr:row>55</xdr:row>
      <xdr:rowOff>19050</xdr:rowOff>
    </xdr:to>
    <xdr:cxnSp macro="">
      <xdr:nvCxnSpPr>
        <xdr:cNvPr id="196" name="直線コネクタ 195"/>
        <xdr:cNvCxnSpPr/>
      </xdr:nvCxnSpPr>
      <xdr:spPr>
        <a:xfrm flipV="1">
          <a:off x="2209800" y="941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198" name="テキスト ボックス 197"/>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76200</xdr:rowOff>
    </xdr:from>
    <xdr:to>
      <xdr:col>3</xdr:col>
      <xdr:colOff>142875</xdr:colOff>
      <xdr:row>55</xdr:row>
      <xdr:rowOff>19050</xdr:rowOff>
    </xdr:to>
    <xdr:cxnSp macro="">
      <xdr:nvCxnSpPr>
        <xdr:cNvPr id="199" name="直線コネクタ 198"/>
        <xdr:cNvCxnSpPr/>
      </xdr:nvCxnSpPr>
      <xdr:spPr>
        <a:xfrm>
          <a:off x="1320800" y="9334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9" name="円/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6350</xdr:rowOff>
    </xdr:from>
    <xdr:to>
      <xdr:col>5</xdr:col>
      <xdr:colOff>600075</xdr:colOff>
      <xdr:row>55</xdr:row>
      <xdr:rowOff>107950</xdr:rowOff>
    </xdr:to>
    <xdr:sp macro="" textlink="">
      <xdr:nvSpPr>
        <xdr:cNvPr id="211" name="円/楕円 210"/>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118127</xdr:rowOff>
    </xdr:from>
    <xdr:ext cx="736600" cy="259045"/>
    <xdr:sp macro="" textlink="">
      <xdr:nvSpPr>
        <xdr:cNvPr id="212" name="テキスト ボックス 211"/>
        <xdr:cNvSpPr txBox="1"/>
      </xdr:nvSpPr>
      <xdr:spPr>
        <a:xfrm>
          <a:off x="3606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101600</xdr:rowOff>
    </xdr:from>
    <xdr:to>
      <xdr:col>4</xdr:col>
      <xdr:colOff>396875</xdr:colOff>
      <xdr:row>55</xdr:row>
      <xdr:rowOff>31750</xdr:rowOff>
    </xdr:to>
    <xdr:sp macro="" textlink="">
      <xdr:nvSpPr>
        <xdr:cNvPr id="213" name="円/楕円 212"/>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41927</xdr:rowOff>
    </xdr:from>
    <xdr:ext cx="762000" cy="259045"/>
    <xdr:sp macro="" textlink="">
      <xdr:nvSpPr>
        <xdr:cNvPr id="214" name="テキスト ボックス 213"/>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139700</xdr:rowOff>
    </xdr:from>
    <xdr:to>
      <xdr:col>3</xdr:col>
      <xdr:colOff>193675</xdr:colOff>
      <xdr:row>55</xdr:row>
      <xdr:rowOff>69850</xdr:rowOff>
    </xdr:to>
    <xdr:sp macro="" textlink="">
      <xdr:nvSpPr>
        <xdr:cNvPr id="215" name="円/楕円 214"/>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80027</xdr:rowOff>
    </xdr:from>
    <xdr:ext cx="762000" cy="259045"/>
    <xdr:sp macro="" textlink="">
      <xdr:nvSpPr>
        <xdr:cNvPr id="216" name="テキスト ボックス 215"/>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217" name="円/楕円 216"/>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218" name="テキスト ボックス 217"/>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国民健康保険事業会計、介護保険事業会計および後期高齢医療事業会計への繰出金が増加しており、比率は前年度から</a:t>
          </a:r>
          <a:r>
            <a:rPr kumimoji="1" lang="en-US" altLang="ja-JP" sz="1300">
              <a:latin typeface="ＭＳ Ｐゴシック"/>
            </a:rPr>
            <a:t>0.5</a:t>
          </a:r>
          <a:r>
            <a:rPr kumimoji="1" lang="ja-JP" altLang="en-US" sz="1300">
              <a:latin typeface="ＭＳ Ｐゴシック"/>
            </a:rPr>
            <a:t>ポイント上昇している。</a:t>
          </a:r>
        </a:p>
        <a:p>
          <a:r>
            <a:rPr kumimoji="1" lang="ja-JP" altLang="en-US" sz="1300">
              <a:latin typeface="ＭＳ Ｐゴシック"/>
            </a:rPr>
            <a:t>　特別会計については、引き続き収入の確保や事業の効率化、経費の見直しを行い、繰出金の抑制に努める。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56</xdr:row>
      <xdr:rowOff>157480</xdr:rowOff>
    </xdr:to>
    <xdr:cxnSp macro="">
      <xdr:nvCxnSpPr>
        <xdr:cNvPr id="251" name="直線コネクタ 250"/>
        <xdr:cNvCxnSpPr/>
      </xdr:nvCxnSpPr>
      <xdr:spPr>
        <a:xfrm>
          <a:off x="15671800" y="9720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31767</xdr:rowOff>
    </xdr:from>
    <xdr:ext cx="762000" cy="259045"/>
    <xdr:sp macro="" textlink="">
      <xdr:nvSpPr>
        <xdr:cNvPr id="252" name="その他平均値テキスト"/>
        <xdr:cNvSpPr txBox="1"/>
      </xdr:nvSpPr>
      <xdr:spPr>
        <a:xfrm>
          <a:off x="16598900" y="946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56</xdr:row>
      <xdr:rowOff>119380</xdr:rowOff>
    </xdr:to>
    <xdr:cxnSp macro="">
      <xdr:nvCxnSpPr>
        <xdr:cNvPr id="254" name="直線コネクタ 253"/>
        <xdr:cNvCxnSpPr/>
      </xdr:nvCxnSpPr>
      <xdr:spPr>
        <a:xfrm>
          <a:off x="14782800" y="972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56" name="テキスト ボックス 255"/>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56</xdr:row>
      <xdr:rowOff>119380</xdr:rowOff>
    </xdr:to>
    <xdr:cxnSp macro="">
      <xdr:nvCxnSpPr>
        <xdr:cNvPr id="257" name="直線コネクタ 256"/>
        <xdr:cNvCxnSpPr/>
      </xdr:nvCxnSpPr>
      <xdr:spPr>
        <a:xfrm>
          <a:off x="13893800" y="969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96520</xdr:rowOff>
    </xdr:to>
    <xdr:cxnSp macro="">
      <xdr:nvCxnSpPr>
        <xdr:cNvPr id="260" name="直線コネクタ 259"/>
        <xdr:cNvCxnSpPr/>
      </xdr:nvCxnSpPr>
      <xdr:spPr>
        <a:xfrm>
          <a:off x="13004800" y="9613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62" name="テキスト ボックス 261"/>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4" name="テキスト ボックス 263"/>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70" name="円/楕円 269"/>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78757</xdr:rowOff>
    </xdr:from>
    <xdr:ext cx="762000" cy="259045"/>
    <xdr:sp macro="" textlink="">
      <xdr:nvSpPr>
        <xdr:cNvPr id="271"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72" name="円/楕円 271"/>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154957</xdr:rowOff>
    </xdr:from>
    <xdr:ext cx="736600" cy="259045"/>
    <xdr:sp macro="" textlink="">
      <xdr:nvSpPr>
        <xdr:cNvPr id="273" name="テキスト ボックス 272"/>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74" name="円/楕円 273"/>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75" name="テキスト ボックス 274"/>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6" name="円/楕円 275"/>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77" name="テキスト ボックス 276"/>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8" name="円/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79" name="テキスト ボックス 278"/>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子ども・子育て支援新制度による私立保育所延長保育事業の見直しに伴う減や下水道事業会計負担金等の減により、比率は前年度から減となっている。</a:t>
          </a:r>
        </a:p>
        <a:p>
          <a:r>
            <a:rPr kumimoji="1" lang="ja-JP" altLang="en-US" sz="1300">
              <a:latin typeface="ＭＳ Ｐゴシック"/>
            </a:rPr>
            <a:t>　また、公営企業に対する負担金の割合も高いことから、公営企業の経営状況を踏まえつつ、病院法人、大学法人も含め、実態に即した負担金等のあり方を検討し、適正化に努める。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139700</xdr:rowOff>
    </xdr:from>
    <xdr:to>
      <xdr:col>24</xdr:col>
      <xdr:colOff>31750</xdr:colOff>
      <xdr:row>37</xdr:row>
      <xdr:rowOff>69850</xdr:rowOff>
    </xdr:to>
    <xdr:cxnSp macro="">
      <xdr:nvCxnSpPr>
        <xdr:cNvPr id="312" name="直線コネクタ 311"/>
        <xdr:cNvCxnSpPr/>
      </xdr:nvCxnSpPr>
      <xdr:spPr>
        <a:xfrm flipV="1">
          <a:off x="15671800" y="6311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3"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88900</xdr:rowOff>
    </xdr:from>
    <xdr:to>
      <xdr:col>22</xdr:col>
      <xdr:colOff>565150</xdr:colOff>
      <xdr:row>37</xdr:row>
      <xdr:rowOff>69850</xdr:rowOff>
    </xdr:to>
    <xdr:cxnSp macro="">
      <xdr:nvCxnSpPr>
        <xdr:cNvPr id="315" name="直線コネクタ 314"/>
        <xdr:cNvCxnSpPr/>
      </xdr:nvCxnSpPr>
      <xdr:spPr>
        <a:xfrm>
          <a:off x="14782800" y="626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7" name="テキスト ボックス 316"/>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76200</xdr:rowOff>
    </xdr:from>
    <xdr:to>
      <xdr:col>21</xdr:col>
      <xdr:colOff>361950</xdr:colOff>
      <xdr:row>36</xdr:row>
      <xdr:rowOff>88900</xdr:rowOff>
    </xdr:to>
    <xdr:cxnSp macro="">
      <xdr:nvCxnSpPr>
        <xdr:cNvPr id="318" name="直線コネクタ 317"/>
        <xdr:cNvCxnSpPr/>
      </xdr:nvCxnSpPr>
      <xdr:spPr>
        <a:xfrm>
          <a:off x="138938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16527</xdr:rowOff>
    </xdr:from>
    <xdr:ext cx="762000" cy="259045"/>
    <xdr:sp macro="" textlink="">
      <xdr:nvSpPr>
        <xdr:cNvPr id="320" name="テキスト ボックス 319"/>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76200</xdr:rowOff>
    </xdr:from>
    <xdr:to>
      <xdr:col>20</xdr:col>
      <xdr:colOff>158750</xdr:colOff>
      <xdr:row>36</xdr:row>
      <xdr:rowOff>88900</xdr:rowOff>
    </xdr:to>
    <xdr:cxnSp macro="">
      <xdr:nvCxnSpPr>
        <xdr:cNvPr id="321" name="直線コネクタ 320"/>
        <xdr:cNvCxnSpPr/>
      </xdr:nvCxnSpPr>
      <xdr:spPr>
        <a:xfrm flipV="1">
          <a:off x="130048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3827</xdr:rowOff>
    </xdr:from>
    <xdr:ext cx="762000" cy="259045"/>
    <xdr:sp macro="" textlink="">
      <xdr:nvSpPr>
        <xdr:cNvPr id="325" name="テキスト ボックス 324"/>
        <xdr:cNvSpPr txBox="1"/>
      </xdr:nvSpPr>
      <xdr:spPr>
        <a:xfrm>
          <a:off x="12623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31" name="円/楕円 330"/>
        <xdr:cNvSpPr/>
      </xdr:nvSpPr>
      <xdr:spPr>
        <a:xfrm>
          <a:off x="16459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60977</xdr:rowOff>
    </xdr:from>
    <xdr:ext cx="762000" cy="259045"/>
    <xdr:sp macro="" textlink="">
      <xdr:nvSpPr>
        <xdr:cNvPr id="332" name="補助費等該当値テキスト"/>
        <xdr:cNvSpPr txBox="1"/>
      </xdr:nvSpPr>
      <xdr:spPr>
        <a:xfrm>
          <a:off x="165989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33" name="円/楕円 332"/>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34" name="テキスト ボックス 333"/>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35" name="円/楕円 334"/>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36" name="テキスト ボックス 335"/>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25400</xdr:rowOff>
    </xdr:from>
    <xdr:to>
      <xdr:col>20</xdr:col>
      <xdr:colOff>209550</xdr:colOff>
      <xdr:row>36</xdr:row>
      <xdr:rowOff>127000</xdr:rowOff>
    </xdr:to>
    <xdr:sp macro="" textlink="">
      <xdr:nvSpPr>
        <xdr:cNvPr id="337" name="円/楕円 336"/>
        <xdr:cNvSpPr/>
      </xdr:nvSpPr>
      <xdr:spPr>
        <a:xfrm>
          <a:off x="13843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137177</xdr:rowOff>
    </xdr:from>
    <xdr:ext cx="762000" cy="259045"/>
    <xdr:sp macro="" textlink="">
      <xdr:nvSpPr>
        <xdr:cNvPr id="338" name="テキスト ボックス 337"/>
        <xdr:cNvSpPr txBox="1"/>
      </xdr:nvSpPr>
      <xdr:spPr>
        <a:xfrm>
          <a:off x="13512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39" name="円/楕円 338"/>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40" name="テキスト ボックス 339"/>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公債費は、既発債の償還終了や利率見直しの影響による元利償還額の減少などにより、比率は低下しているもののほぼ横ばいで推移する傾向にある。</a:t>
          </a:r>
        </a:p>
        <a:p>
          <a:r>
            <a:rPr kumimoji="1" lang="ja-JP" altLang="en-US" sz="1200">
              <a:latin typeface="ＭＳ Ｐゴシック"/>
            </a:rPr>
            <a:t>　今後は、臨時財政対策債にかかる元利償還金の増加が見込まれるものの、過去に発行した大型の投資的経費にかかる市債の償還が順次終了するほか、大規模事業の償還年数の調整による償還額の平準化や、市債発行の抑制に努めることにより、公債費は減少していくものと見込んでい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39370</xdr:rowOff>
    </xdr:to>
    <xdr:cxnSp macro="">
      <xdr:nvCxnSpPr>
        <xdr:cNvPr id="373" name="直線コネクタ 372"/>
        <xdr:cNvCxnSpPr/>
      </xdr:nvCxnSpPr>
      <xdr:spPr>
        <a:xfrm flipV="1">
          <a:off x="3987800" y="13545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165116</xdr:rowOff>
    </xdr:from>
    <xdr:ext cx="762000" cy="259045"/>
    <xdr:sp macro="" textlink="">
      <xdr:nvSpPr>
        <xdr:cNvPr id="374" name="公債費平均値テキスト"/>
        <xdr:cNvSpPr txBox="1"/>
      </xdr:nvSpPr>
      <xdr:spPr>
        <a:xfrm>
          <a:off x="4914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39370</xdr:rowOff>
    </xdr:from>
    <xdr:to>
      <xdr:col>5</xdr:col>
      <xdr:colOff>549275</xdr:colOff>
      <xdr:row>79</xdr:row>
      <xdr:rowOff>54611</xdr:rowOff>
    </xdr:to>
    <xdr:cxnSp macro="">
      <xdr:nvCxnSpPr>
        <xdr:cNvPr id="376" name="直線コネクタ 375"/>
        <xdr:cNvCxnSpPr/>
      </xdr:nvCxnSpPr>
      <xdr:spPr>
        <a:xfrm flipV="1">
          <a:off x="3098800" y="135839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165116</xdr:rowOff>
    </xdr:from>
    <xdr:ext cx="736600" cy="259045"/>
    <xdr:sp macro="" textlink="">
      <xdr:nvSpPr>
        <xdr:cNvPr id="378" name="テキスト ボックス 377"/>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54611</xdr:rowOff>
    </xdr:from>
    <xdr:to>
      <xdr:col>4</xdr:col>
      <xdr:colOff>346075</xdr:colOff>
      <xdr:row>79</xdr:row>
      <xdr:rowOff>62230</xdr:rowOff>
    </xdr:to>
    <xdr:cxnSp macro="">
      <xdr:nvCxnSpPr>
        <xdr:cNvPr id="379" name="直線コネクタ 378"/>
        <xdr:cNvCxnSpPr/>
      </xdr:nvCxnSpPr>
      <xdr:spPr>
        <a:xfrm flipV="1">
          <a:off x="2209800" y="13599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24147</xdr:rowOff>
    </xdr:from>
    <xdr:ext cx="762000" cy="259045"/>
    <xdr:sp macro="" textlink="">
      <xdr:nvSpPr>
        <xdr:cNvPr id="381" name="テキスト ボックス 380"/>
        <xdr:cNvSpPr txBox="1"/>
      </xdr:nvSpPr>
      <xdr:spPr>
        <a:xfrm>
          <a:off x="2717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62230</xdr:rowOff>
    </xdr:to>
    <xdr:cxnSp macro="">
      <xdr:nvCxnSpPr>
        <xdr:cNvPr id="382" name="直線コネクタ 381"/>
        <xdr:cNvCxnSpPr/>
      </xdr:nvCxnSpPr>
      <xdr:spPr>
        <a:xfrm>
          <a:off x="1320800" y="13591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47007</xdr:rowOff>
    </xdr:from>
    <xdr:ext cx="762000" cy="259045"/>
    <xdr:sp macro="" textlink="">
      <xdr:nvSpPr>
        <xdr:cNvPr id="384" name="テキスト ボックス 383"/>
        <xdr:cNvSpPr txBox="1"/>
      </xdr:nvSpPr>
      <xdr:spPr>
        <a:xfrm>
          <a:off x="1828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69866</xdr:rowOff>
    </xdr:from>
    <xdr:ext cx="762000" cy="259045"/>
    <xdr:sp macro="" textlink="">
      <xdr:nvSpPr>
        <xdr:cNvPr id="386" name="テキスト ボックス 385"/>
        <xdr:cNvSpPr txBox="1"/>
      </xdr:nvSpPr>
      <xdr:spPr>
        <a:xfrm>
          <a:off x="939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92" name="円/楕円 391"/>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93"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160020</xdr:rowOff>
    </xdr:from>
    <xdr:to>
      <xdr:col>5</xdr:col>
      <xdr:colOff>600075</xdr:colOff>
      <xdr:row>79</xdr:row>
      <xdr:rowOff>90170</xdr:rowOff>
    </xdr:to>
    <xdr:sp macro="" textlink="">
      <xdr:nvSpPr>
        <xdr:cNvPr id="394" name="円/楕円 393"/>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74947</xdr:rowOff>
    </xdr:from>
    <xdr:ext cx="736600" cy="259045"/>
    <xdr:sp macro="" textlink="">
      <xdr:nvSpPr>
        <xdr:cNvPr id="395" name="テキスト ボックス 394"/>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3811</xdr:rowOff>
    </xdr:from>
    <xdr:to>
      <xdr:col>4</xdr:col>
      <xdr:colOff>396875</xdr:colOff>
      <xdr:row>79</xdr:row>
      <xdr:rowOff>105411</xdr:rowOff>
    </xdr:to>
    <xdr:sp macro="" textlink="">
      <xdr:nvSpPr>
        <xdr:cNvPr id="396" name="円/楕円 395"/>
        <xdr:cNvSpPr/>
      </xdr:nvSpPr>
      <xdr:spPr>
        <a:xfrm>
          <a:off x="3048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90188</xdr:rowOff>
    </xdr:from>
    <xdr:ext cx="762000" cy="259045"/>
    <xdr:sp macro="" textlink="">
      <xdr:nvSpPr>
        <xdr:cNvPr id="397" name="テキスト ボックス 396"/>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11430</xdr:rowOff>
    </xdr:from>
    <xdr:to>
      <xdr:col>3</xdr:col>
      <xdr:colOff>193675</xdr:colOff>
      <xdr:row>79</xdr:row>
      <xdr:rowOff>113030</xdr:rowOff>
    </xdr:to>
    <xdr:sp macro="" textlink="">
      <xdr:nvSpPr>
        <xdr:cNvPr id="398" name="円/楕円 397"/>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97807</xdr:rowOff>
    </xdr:from>
    <xdr:ext cx="762000" cy="259045"/>
    <xdr:sp macro="" textlink="">
      <xdr:nvSpPr>
        <xdr:cNvPr id="399" name="テキスト ボックス 398"/>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400" name="円/楕円 399"/>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401" name="テキスト ボックス 400"/>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公債費以外の経費の比率が低下した主な要因は、分母となる経常一般財源等が地方消費税交付金の増などにより増加したことによるものである。</a:t>
          </a:r>
        </a:p>
        <a:p>
          <a:r>
            <a:rPr kumimoji="1" lang="ja-JP" altLang="en-US" sz="1300">
              <a:latin typeface="ＭＳ Ｐゴシック"/>
            </a:rPr>
            <a:t>　今後も、「新・県都</a:t>
          </a:r>
          <a:r>
            <a:rPr kumimoji="1" lang="en-US" altLang="ja-JP" sz="1300">
              <a:latin typeface="ＭＳ Ｐゴシック"/>
            </a:rPr>
            <a:t>『</a:t>
          </a:r>
          <a:r>
            <a:rPr kumimoji="1" lang="ja-JP" altLang="en-US" sz="1300">
              <a:latin typeface="ＭＳ Ｐゴシック"/>
            </a:rPr>
            <a:t>あきた</a:t>
          </a:r>
          <a:r>
            <a:rPr kumimoji="1" lang="en-US" altLang="ja-JP" sz="1300">
              <a:latin typeface="ＭＳ Ｐゴシック"/>
            </a:rPr>
            <a:t>』</a:t>
          </a:r>
          <a:r>
            <a:rPr kumimoji="1" lang="ja-JP" altLang="en-US" sz="1300">
              <a:latin typeface="ＭＳ Ｐゴシック"/>
            </a:rPr>
            <a:t>改革プラン」に位置付けた各項目を着実に推進することなどにより、歳出全般にわたる見直しを進め、持続可能な財政基盤の確立に努める。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88900</xdr:rowOff>
    </xdr:from>
    <xdr:to>
      <xdr:col>24</xdr:col>
      <xdr:colOff>31750</xdr:colOff>
      <xdr:row>77</xdr:row>
      <xdr:rowOff>157480</xdr:rowOff>
    </xdr:to>
    <xdr:cxnSp macro="">
      <xdr:nvCxnSpPr>
        <xdr:cNvPr id="434" name="直線コネクタ 433"/>
        <xdr:cNvCxnSpPr/>
      </xdr:nvCxnSpPr>
      <xdr:spPr>
        <a:xfrm flipV="1">
          <a:off x="15671800" y="132905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97807</xdr:rowOff>
    </xdr:from>
    <xdr:ext cx="762000" cy="259045"/>
    <xdr:sp macro="" textlink="">
      <xdr:nvSpPr>
        <xdr:cNvPr id="435"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58420</xdr:rowOff>
    </xdr:from>
    <xdr:to>
      <xdr:col>22</xdr:col>
      <xdr:colOff>565150</xdr:colOff>
      <xdr:row>77</xdr:row>
      <xdr:rowOff>157480</xdr:rowOff>
    </xdr:to>
    <xdr:cxnSp macro="">
      <xdr:nvCxnSpPr>
        <xdr:cNvPr id="437" name="直線コネクタ 436"/>
        <xdr:cNvCxnSpPr/>
      </xdr:nvCxnSpPr>
      <xdr:spPr>
        <a:xfrm>
          <a:off x="14782800" y="132600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39" name="テキスト ボックス 438"/>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58420</xdr:rowOff>
    </xdr:from>
    <xdr:to>
      <xdr:col>21</xdr:col>
      <xdr:colOff>361950</xdr:colOff>
      <xdr:row>77</xdr:row>
      <xdr:rowOff>88900</xdr:rowOff>
    </xdr:to>
    <xdr:cxnSp macro="">
      <xdr:nvCxnSpPr>
        <xdr:cNvPr id="440" name="直線コネクタ 439"/>
        <xdr:cNvCxnSpPr/>
      </xdr:nvCxnSpPr>
      <xdr:spPr>
        <a:xfrm flipV="1">
          <a:off x="13893800" y="13260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42" name="テキスト ボックス 441"/>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88900</xdr:rowOff>
    </xdr:from>
    <xdr:to>
      <xdr:col>20</xdr:col>
      <xdr:colOff>158750</xdr:colOff>
      <xdr:row>77</xdr:row>
      <xdr:rowOff>115570</xdr:rowOff>
    </xdr:to>
    <xdr:cxnSp macro="">
      <xdr:nvCxnSpPr>
        <xdr:cNvPr id="443" name="直線コネクタ 442"/>
        <xdr:cNvCxnSpPr/>
      </xdr:nvCxnSpPr>
      <xdr:spPr>
        <a:xfrm flipV="1">
          <a:off x="13004800" y="13290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5" name="テキスト ボックス 444"/>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7" name="テキスト ボックス 446"/>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53" name="円/楕円 452"/>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54627</xdr:rowOff>
    </xdr:from>
    <xdr:ext cx="762000" cy="259045"/>
    <xdr:sp macro="" textlink="">
      <xdr:nvSpPr>
        <xdr:cNvPr id="454" name="公債費以外該当値テキスト"/>
        <xdr:cNvSpPr txBox="1"/>
      </xdr:nvSpPr>
      <xdr:spPr>
        <a:xfrm>
          <a:off x="165989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106680</xdr:rowOff>
    </xdr:from>
    <xdr:to>
      <xdr:col>22</xdr:col>
      <xdr:colOff>615950</xdr:colOff>
      <xdr:row>78</xdr:row>
      <xdr:rowOff>36830</xdr:rowOff>
    </xdr:to>
    <xdr:sp macro="" textlink="">
      <xdr:nvSpPr>
        <xdr:cNvPr id="455" name="円/楕円 454"/>
        <xdr:cNvSpPr/>
      </xdr:nvSpPr>
      <xdr:spPr>
        <a:xfrm>
          <a:off x="15621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47007</xdr:rowOff>
    </xdr:from>
    <xdr:ext cx="736600" cy="259045"/>
    <xdr:sp macro="" textlink="">
      <xdr:nvSpPr>
        <xdr:cNvPr id="456" name="テキスト ボックス 455"/>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7620</xdr:rowOff>
    </xdr:from>
    <xdr:to>
      <xdr:col>21</xdr:col>
      <xdr:colOff>412750</xdr:colOff>
      <xdr:row>77</xdr:row>
      <xdr:rowOff>109220</xdr:rowOff>
    </xdr:to>
    <xdr:sp macro="" textlink="">
      <xdr:nvSpPr>
        <xdr:cNvPr id="457" name="円/楕円 456"/>
        <xdr:cNvSpPr/>
      </xdr:nvSpPr>
      <xdr:spPr>
        <a:xfrm>
          <a:off x="14732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58" name="テキスト ボックス 457"/>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38100</xdr:rowOff>
    </xdr:from>
    <xdr:to>
      <xdr:col>20</xdr:col>
      <xdr:colOff>209550</xdr:colOff>
      <xdr:row>77</xdr:row>
      <xdr:rowOff>139700</xdr:rowOff>
    </xdr:to>
    <xdr:sp macro="" textlink="">
      <xdr:nvSpPr>
        <xdr:cNvPr id="459" name="円/楕円 458"/>
        <xdr:cNvSpPr/>
      </xdr:nvSpPr>
      <xdr:spPr>
        <a:xfrm>
          <a:off x="13843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149877</xdr:rowOff>
    </xdr:from>
    <xdr:ext cx="762000" cy="259045"/>
    <xdr:sp macro="" textlink="">
      <xdr:nvSpPr>
        <xdr:cNvPr id="460" name="テキスト ボックス 459"/>
        <xdr:cNvSpPr txBox="1"/>
      </xdr:nvSpPr>
      <xdr:spPr>
        <a:xfrm>
          <a:off x="13512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61" name="円/楕円 460"/>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5097</xdr:rowOff>
    </xdr:from>
    <xdr:ext cx="762000" cy="259045"/>
    <xdr:sp macro="" textlink="">
      <xdr:nvSpPr>
        <xdr:cNvPr id="462" name="テキスト ボックス 461"/>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秋田県秋田市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84328</xdr:rowOff>
    </xdr:from>
    <xdr:to>
      <xdr:col>4</xdr:col>
      <xdr:colOff>1117600</xdr:colOff>
      <xdr:row>15</xdr:row>
      <xdr:rowOff>117292</xdr:rowOff>
    </xdr:to>
    <xdr:cxnSp macro="">
      <xdr:nvCxnSpPr>
        <xdr:cNvPr id="48" name="直線コネクタ 47"/>
        <xdr:cNvCxnSpPr/>
      </xdr:nvCxnSpPr>
      <xdr:spPr bwMode="auto">
        <a:xfrm flipV="1">
          <a:off x="5003800" y="2703703"/>
          <a:ext cx="647700" cy="32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118076</xdr:rowOff>
    </xdr:from>
    <xdr:ext cx="762000" cy="259045"/>
    <xdr:sp macro="" textlink="">
      <xdr:nvSpPr>
        <xdr:cNvPr id="49" name="人口1人当たり決算額の推移平均値テキスト130"/>
        <xdr:cNvSpPr txBox="1"/>
      </xdr:nvSpPr>
      <xdr:spPr>
        <a:xfrm>
          <a:off x="5740400" y="2908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97175</xdr:rowOff>
    </xdr:from>
    <xdr:to>
      <xdr:col>4</xdr:col>
      <xdr:colOff>469900</xdr:colOff>
      <xdr:row>15</xdr:row>
      <xdr:rowOff>117292</xdr:rowOff>
    </xdr:to>
    <xdr:cxnSp macro="">
      <xdr:nvCxnSpPr>
        <xdr:cNvPr id="51" name="直線コネクタ 50"/>
        <xdr:cNvCxnSpPr/>
      </xdr:nvCxnSpPr>
      <xdr:spPr bwMode="auto">
        <a:xfrm>
          <a:off x="4305300" y="2716550"/>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77843</xdr:rowOff>
    </xdr:from>
    <xdr:ext cx="736600" cy="259045"/>
    <xdr:sp macro="" textlink="">
      <xdr:nvSpPr>
        <xdr:cNvPr id="53" name="テキスト ボックス 52"/>
        <xdr:cNvSpPr txBox="1"/>
      </xdr:nvSpPr>
      <xdr:spPr>
        <a:xfrm>
          <a:off x="4622800" y="304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96901</xdr:rowOff>
    </xdr:from>
    <xdr:to>
      <xdr:col>3</xdr:col>
      <xdr:colOff>904875</xdr:colOff>
      <xdr:row>15</xdr:row>
      <xdr:rowOff>97175</xdr:rowOff>
    </xdr:to>
    <xdr:cxnSp macro="">
      <xdr:nvCxnSpPr>
        <xdr:cNvPr id="54" name="直線コネクタ 53"/>
        <xdr:cNvCxnSpPr/>
      </xdr:nvCxnSpPr>
      <xdr:spPr bwMode="auto">
        <a:xfrm>
          <a:off x="3606800" y="2544826"/>
          <a:ext cx="698500" cy="17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157258</xdr:rowOff>
    </xdr:from>
    <xdr:ext cx="762000" cy="259045"/>
    <xdr:sp macro="" textlink="">
      <xdr:nvSpPr>
        <xdr:cNvPr id="56" name="テキスト ボックス 55"/>
        <xdr:cNvSpPr txBox="1"/>
      </xdr:nvSpPr>
      <xdr:spPr>
        <a:xfrm>
          <a:off x="3924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13508</xdr:rowOff>
    </xdr:from>
    <xdr:to>
      <xdr:col>3</xdr:col>
      <xdr:colOff>206375</xdr:colOff>
      <xdr:row>14</xdr:row>
      <xdr:rowOff>96901</xdr:rowOff>
    </xdr:to>
    <xdr:cxnSp macro="">
      <xdr:nvCxnSpPr>
        <xdr:cNvPr id="57" name="直線コネクタ 56"/>
        <xdr:cNvCxnSpPr/>
      </xdr:nvCxnSpPr>
      <xdr:spPr bwMode="auto">
        <a:xfrm>
          <a:off x="2908300" y="2461433"/>
          <a:ext cx="698500" cy="83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71076</xdr:rowOff>
    </xdr:from>
    <xdr:ext cx="762000" cy="259045"/>
    <xdr:sp macro="" textlink="">
      <xdr:nvSpPr>
        <xdr:cNvPr id="59" name="テキスト ボックス 58"/>
        <xdr:cNvSpPr txBox="1"/>
      </xdr:nvSpPr>
      <xdr:spPr>
        <a:xfrm>
          <a:off x="32258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148800</xdr:rowOff>
    </xdr:from>
    <xdr:ext cx="762000" cy="259045"/>
    <xdr:sp macro="" textlink="">
      <xdr:nvSpPr>
        <xdr:cNvPr id="61" name="テキスト ボックス 60"/>
        <xdr:cNvSpPr txBox="1"/>
      </xdr:nvSpPr>
      <xdr:spPr>
        <a:xfrm>
          <a:off x="25273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33528</xdr:rowOff>
    </xdr:from>
    <xdr:to>
      <xdr:col>5</xdr:col>
      <xdr:colOff>34925</xdr:colOff>
      <xdr:row>15</xdr:row>
      <xdr:rowOff>135128</xdr:rowOff>
    </xdr:to>
    <xdr:sp macro="" textlink="">
      <xdr:nvSpPr>
        <xdr:cNvPr id="67" name="円/楕円 66"/>
        <xdr:cNvSpPr/>
      </xdr:nvSpPr>
      <xdr:spPr bwMode="auto">
        <a:xfrm>
          <a:off x="5600700" y="265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50055</xdr:rowOff>
    </xdr:from>
    <xdr:ext cx="762000" cy="259045"/>
    <xdr:sp macro="" textlink="">
      <xdr:nvSpPr>
        <xdr:cNvPr id="68" name="人口1人当たり決算額の推移該当値テキスト130"/>
        <xdr:cNvSpPr txBox="1"/>
      </xdr:nvSpPr>
      <xdr:spPr>
        <a:xfrm>
          <a:off x="5740400" y="249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66,975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66492</xdr:rowOff>
    </xdr:from>
    <xdr:to>
      <xdr:col>4</xdr:col>
      <xdr:colOff>520700</xdr:colOff>
      <xdr:row>15</xdr:row>
      <xdr:rowOff>168092</xdr:rowOff>
    </xdr:to>
    <xdr:sp macro="" textlink="">
      <xdr:nvSpPr>
        <xdr:cNvPr id="69" name="円/楕円 68"/>
        <xdr:cNvSpPr/>
      </xdr:nvSpPr>
      <xdr:spPr bwMode="auto">
        <a:xfrm>
          <a:off x="4953000" y="2685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6819</xdr:rowOff>
    </xdr:from>
    <xdr:ext cx="736600" cy="259045"/>
    <xdr:sp macro="" textlink="">
      <xdr:nvSpPr>
        <xdr:cNvPr id="70" name="テキスト ボックス 69"/>
        <xdr:cNvSpPr txBox="1"/>
      </xdr:nvSpPr>
      <xdr:spPr>
        <a:xfrm>
          <a:off x="4622800" y="2454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66,254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46375</xdr:rowOff>
    </xdr:from>
    <xdr:to>
      <xdr:col>3</xdr:col>
      <xdr:colOff>955675</xdr:colOff>
      <xdr:row>15</xdr:row>
      <xdr:rowOff>147975</xdr:rowOff>
    </xdr:to>
    <xdr:sp macro="" textlink="">
      <xdr:nvSpPr>
        <xdr:cNvPr id="71" name="円/楕円 70"/>
        <xdr:cNvSpPr/>
      </xdr:nvSpPr>
      <xdr:spPr bwMode="auto">
        <a:xfrm>
          <a:off x="4254500" y="266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158152</xdr:rowOff>
    </xdr:from>
    <xdr:ext cx="762000" cy="259045"/>
    <xdr:sp macro="" textlink="">
      <xdr:nvSpPr>
        <xdr:cNvPr id="72" name="テキスト ボックス 71"/>
        <xdr:cNvSpPr txBox="1"/>
      </xdr:nvSpPr>
      <xdr:spPr>
        <a:xfrm>
          <a:off x="3924300" y="243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66,694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46101</xdr:rowOff>
    </xdr:from>
    <xdr:to>
      <xdr:col>3</xdr:col>
      <xdr:colOff>257175</xdr:colOff>
      <xdr:row>14</xdr:row>
      <xdr:rowOff>147701</xdr:rowOff>
    </xdr:to>
    <xdr:sp macro="" textlink="">
      <xdr:nvSpPr>
        <xdr:cNvPr id="73" name="円/楕円 72"/>
        <xdr:cNvSpPr/>
      </xdr:nvSpPr>
      <xdr:spPr bwMode="auto">
        <a:xfrm>
          <a:off x="3556000" y="2494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157878</xdr:rowOff>
    </xdr:from>
    <xdr:ext cx="762000" cy="259045"/>
    <xdr:sp macro="" textlink="">
      <xdr:nvSpPr>
        <xdr:cNvPr id="74" name="テキスト ボックス 73"/>
        <xdr:cNvSpPr txBox="1"/>
      </xdr:nvSpPr>
      <xdr:spPr>
        <a:xfrm>
          <a:off x="3225800" y="22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70,450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134158</xdr:rowOff>
    </xdr:from>
    <xdr:to>
      <xdr:col>2</xdr:col>
      <xdr:colOff>692150</xdr:colOff>
      <xdr:row>14</xdr:row>
      <xdr:rowOff>64308</xdr:rowOff>
    </xdr:to>
    <xdr:sp macro="" textlink="">
      <xdr:nvSpPr>
        <xdr:cNvPr id="75" name="円/楕円 74"/>
        <xdr:cNvSpPr/>
      </xdr:nvSpPr>
      <xdr:spPr bwMode="auto">
        <a:xfrm>
          <a:off x="2857500" y="2410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74485</xdr:rowOff>
    </xdr:from>
    <xdr:ext cx="762000" cy="259045"/>
    <xdr:sp macro="" textlink="">
      <xdr:nvSpPr>
        <xdr:cNvPr id="76" name="テキスト ボックス 75"/>
        <xdr:cNvSpPr txBox="1"/>
      </xdr:nvSpPr>
      <xdr:spPr>
        <a:xfrm>
          <a:off x="2527300" y="217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227493</xdr:rowOff>
    </xdr:from>
    <xdr:to>
      <xdr:col>4</xdr:col>
      <xdr:colOff>1117600</xdr:colOff>
      <xdr:row>34</xdr:row>
      <xdr:rowOff>258216</xdr:rowOff>
    </xdr:to>
    <xdr:cxnSp macro="">
      <xdr:nvCxnSpPr>
        <xdr:cNvPr id="108" name="直線コネクタ 107"/>
        <xdr:cNvCxnSpPr/>
      </xdr:nvCxnSpPr>
      <xdr:spPr bwMode="auto">
        <a:xfrm flipV="1">
          <a:off x="5003800" y="6494943"/>
          <a:ext cx="647700" cy="30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243867</xdr:rowOff>
    </xdr:from>
    <xdr:ext cx="762000" cy="259045"/>
    <xdr:sp macro="" textlink="">
      <xdr:nvSpPr>
        <xdr:cNvPr id="109" name="人口1人当たり決算額の推移平均値テキスト445"/>
        <xdr:cNvSpPr txBox="1"/>
      </xdr:nvSpPr>
      <xdr:spPr>
        <a:xfrm>
          <a:off x="5740400" y="6854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121193</xdr:rowOff>
    </xdr:from>
    <xdr:to>
      <xdr:col>4</xdr:col>
      <xdr:colOff>469900</xdr:colOff>
      <xdr:row>34</xdr:row>
      <xdr:rowOff>258216</xdr:rowOff>
    </xdr:to>
    <xdr:cxnSp macro="">
      <xdr:nvCxnSpPr>
        <xdr:cNvPr id="111" name="直線コネクタ 110"/>
        <xdr:cNvCxnSpPr/>
      </xdr:nvCxnSpPr>
      <xdr:spPr bwMode="auto">
        <a:xfrm>
          <a:off x="4305300" y="6388643"/>
          <a:ext cx="698500" cy="137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10878</xdr:rowOff>
    </xdr:from>
    <xdr:ext cx="736600" cy="259045"/>
    <xdr:sp macro="" textlink="">
      <xdr:nvSpPr>
        <xdr:cNvPr id="113" name="テキスト ボックス 112"/>
        <xdr:cNvSpPr txBox="1"/>
      </xdr:nvSpPr>
      <xdr:spPr>
        <a:xfrm>
          <a:off x="4622800" y="696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121193</xdr:rowOff>
    </xdr:from>
    <xdr:to>
      <xdr:col>3</xdr:col>
      <xdr:colOff>904875</xdr:colOff>
      <xdr:row>34</xdr:row>
      <xdr:rowOff>140213</xdr:rowOff>
    </xdr:to>
    <xdr:cxnSp macro="">
      <xdr:nvCxnSpPr>
        <xdr:cNvPr id="114" name="直線コネクタ 113"/>
        <xdr:cNvCxnSpPr/>
      </xdr:nvCxnSpPr>
      <xdr:spPr bwMode="auto">
        <a:xfrm flipV="1">
          <a:off x="3606800" y="6388643"/>
          <a:ext cx="698500" cy="19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280443</xdr:rowOff>
    </xdr:from>
    <xdr:ext cx="762000" cy="259045"/>
    <xdr:sp macro="" textlink="">
      <xdr:nvSpPr>
        <xdr:cNvPr id="116" name="テキスト ボックス 115"/>
        <xdr:cNvSpPr txBox="1"/>
      </xdr:nvSpPr>
      <xdr:spPr>
        <a:xfrm>
          <a:off x="39243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138293</xdr:rowOff>
    </xdr:from>
    <xdr:to>
      <xdr:col>3</xdr:col>
      <xdr:colOff>206375</xdr:colOff>
      <xdr:row>34</xdr:row>
      <xdr:rowOff>140213</xdr:rowOff>
    </xdr:to>
    <xdr:cxnSp macro="">
      <xdr:nvCxnSpPr>
        <xdr:cNvPr id="117" name="直線コネクタ 116"/>
        <xdr:cNvCxnSpPr/>
      </xdr:nvCxnSpPr>
      <xdr:spPr bwMode="auto">
        <a:xfrm>
          <a:off x="2908300" y="6405743"/>
          <a:ext cx="698500" cy="1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245925</xdr:rowOff>
    </xdr:from>
    <xdr:ext cx="762000" cy="259045"/>
    <xdr:sp macro="" textlink="">
      <xdr:nvSpPr>
        <xdr:cNvPr id="119" name="テキスト ボックス 118"/>
        <xdr:cNvSpPr txBox="1"/>
      </xdr:nvSpPr>
      <xdr:spPr>
        <a:xfrm>
          <a:off x="32258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162257</xdr:rowOff>
    </xdr:from>
    <xdr:ext cx="762000" cy="259045"/>
    <xdr:sp macro="" textlink="">
      <xdr:nvSpPr>
        <xdr:cNvPr id="121" name="テキスト ボックス 120"/>
        <xdr:cNvSpPr txBox="1"/>
      </xdr:nvSpPr>
      <xdr:spPr>
        <a:xfrm>
          <a:off x="2527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176693</xdr:rowOff>
    </xdr:from>
    <xdr:to>
      <xdr:col>5</xdr:col>
      <xdr:colOff>34925</xdr:colOff>
      <xdr:row>34</xdr:row>
      <xdr:rowOff>278293</xdr:rowOff>
    </xdr:to>
    <xdr:sp macro="" textlink="">
      <xdr:nvSpPr>
        <xdr:cNvPr id="127" name="円/楕円 126"/>
        <xdr:cNvSpPr/>
      </xdr:nvSpPr>
      <xdr:spPr bwMode="auto">
        <a:xfrm>
          <a:off x="5600700" y="6444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21770</xdr:rowOff>
    </xdr:from>
    <xdr:ext cx="762000" cy="259045"/>
    <xdr:sp macro="" textlink="">
      <xdr:nvSpPr>
        <xdr:cNvPr id="128" name="人口1人当たり決算額の推移該当値テキスト445"/>
        <xdr:cNvSpPr txBox="1"/>
      </xdr:nvSpPr>
      <xdr:spPr>
        <a:xfrm>
          <a:off x="5740400" y="628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21,552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207416</xdr:rowOff>
    </xdr:from>
    <xdr:to>
      <xdr:col>4</xdr:col>
      <xdr:colOff>520700</xdr:colOff>
      <xdr:row>34</xdr:row>
      <xdr:rowOff>309017</xdr:rowOff>
    </xdr:to>
    <xdr:sp macro="" textlink="">
      <xdr:nvSpPr>
        <xdr:cNvPr id="129" name="円/楕円 128"/>
        <xdr:cNvSpPr/>
      </xdr:nvSpPr>
      <xdr:spPr bwMode="auto">
        <a:xfrm>
          <a:off x="4953000" y="64748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319193</xdr:rowOff>
    </xdr:from>
    <xdr:ext cx="736600" cy="259045"/>
    <xdr:sp macro="" textlink="">
      <xdr:nvSpPr>
        <xdr:cNvPr id="130" name="テキスト ボックス 129"/>
        <xdr:cNvSpPr txBox="1"/>
      </xdr:nvSpPr>
      <xdr:spPr>
        <a:xfrm>
          <a:off x="4622800" y="624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20,880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70393</xdr:rowOff>
    </xdr:from>
    <xdr:to>
      <xdr:col>3</xdr:col>
      <xdr:colOff>955675</xdr:colOff>
      <xdr:row>34</xdr:row>
      <xdr:rowOff>171993</xdr:rowOff>
    </xdr:to>
    <xdr:sp macro="" textlink="">
      <xdr:nvSpPr>
        <xdr:cNvPr id="131" name="円/楕円 130"/>
        <xdr:cNvSpPr/>
      </xdr:nvSpPr>
      <xdr:spPr bwMode="auto">
        <a:xfrm>
          <a:off x="4254500" y="6337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182170</xdr:rowOff>
    </xdr:from>
    <xdr:ext cx="762000" cy="259045"/>
    <xdr:sp macro="" textlink="">
      <xdr:nvSpPr>
        <xdr:cNvPr id="132" name="テキスト ボックス 131"/>
        <xdr:cNvSpPr txBox="1"/>
      </xdr:nvSpPr>
      <xdr:spPr>
        <a:xfrm>
          <a:off x="3924300" y="610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23,877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89413</xdr:rowOff>
    </xdr:from>
    <xdr:to>
      <xdr:col>3</xdr:col>
      <xdr:colOff>257175</xdr:colOff>
      <xdr:row>34</xdr:row>
      <xdr:rowOff>191013</xdr:rowOff>
    </xdr:to>
    <xdr:sp macro="" textlink="">
      <xdr:nvSpPr>
        <xdr:cNvPr id="133" name="円/楕円 132"/>
        <xdr:cNvSpPr/>
      </xdr:nvSpPr>
      <xdr:spPr bwMode="auto">
        <a:xfrm>
          <a:off x="3556000" y="6356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201190</xdr:rowOff>
    </xdr:from>
    <xdr:ext cx="762000" cy="259045"/>
    <xdr:sp macro="" textlink="">
      <xdr:nvSpPr>
        <xdr:cNvPr id="134" name="テキスト ボックス 133"/>
        <xdr:cNvSpPr txBox="1"/>
      </xdr:nvSpPr>
      <xdr:spPr>
        <a:xfrm>
          <a:off x="3225800" y="612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23,461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87493</xdr:rowOff>
    </xdr:from>
    <xdr:to>
      <xdr:col>2</xdr:col>
      <xdr:colOff>692150</xdr:colOff>
      <xdr:row>34</xdr:row>
      <xdr:rowOff>189093</xdr:rowOff>
    </xdr:to>
    <xdr:sp macro="" textlink="">
      <xdr:nvSpPr>
        <xdr:cNvPr id="135" name="円/楕円 134"/>
        <xdr:cNvSpPr/>
      </xdr:nvSpPr>
      <xdr:spPr bwMode="auto">
        <a:xfrm>
          <a:off x="2857500" y="6354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199270</xdr:rowOff>
    </xdr:from>
    <xdr:ext cx="762000" cy="259045"/>
    <xdr:sp macro="" textlink="">
      <xdr:nvSpPr>
        <xdr:cNvPr id="136" name="テキスト ボックス 135"/>
        <xdr:cNvSpPr txBox="1"/>
      </xdr:nvSpPr>
      <xdr:spPr>
        <a:xfrm>
          <a:off x="2527300" y="612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秋田県秋田市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317,104
315,715
906.09
140,195,658
138,023,659
1,720,380
73,295,798
142,086,003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166332</xdr:rowOff>
    </xdr:from>
    <xdr:to>
      <xdr:col>6</xdr:col>
      <xdr:colOff>511175</xdr:colOff>
      <xdr:row>33</xdr:row>
      <xdr:rowOff>53784</xdr:rowOff>
    </xdr:to>
    <xdr:cxnSp macro="">
      <xdr:nvCxnSpPr>
        <xdr:cNvPr id="61" name="直線コネクタ 60"/>
        <xdr:cNvCxnSpPr/>
      </xdr:nvCxnSpPr>
      <xdr:spPr>
        <a:xfrm>
          <a:off x="3797300" y="5652732"/>
          <a:ext cx="8382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145661</xdr:rowOff>
    </xdr:from>
    <xdr:ext cx="534377" cy="259045"/>
    <xdr:sp macro="" textlink="">
      <xdr:nvSpPr>
        <xdr:cNvPr id="62" name="人件費平均値テキスト"/>
        <xdr:cNvSpPr txBox="1"/>
      </xdr:nvSpPr>
      <xdr:spPr>
        <a:xfrm>
          <a:off x="4686300" y="59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130366</xdr:rowOff>
    </xdr:from>
    <xdr:to>
      <xdr:col>5</xdr:col>
      <xdr:colOff>358775</xdr:colOff>
      <xdr:row>32</xdr:row>
      <xdr:rowOff>166332</xdr:rowOff>
    </xdr:to>
    <xdr:cxnSp macro="">
      <xdr:nvCxnSpPr>
        <xdr:cNvPr id="64" name="直線コネクタ 63"/>
        <xdr:cNvCxnSpPr/>
      </xdr:nvCxnSpPr>
      <xdr:spPr>
        <a:xfrm>
          <a:off x="2908300" y="5616766"/>
          <a:ext cx="889000" cy="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98340</xdr:rowOff>
    </xdr:from>
    <xdr:ext cx="534377" cy="259045"/>
    <xdr:sp macro="" textlink="">
      <xdr:nvSpPr>
        <xdr:cNvPr id="66" name="テキスト ボックス 65"/>
        <xdr:cNvSpPr txBox="1"/>
      </xdr:nvSpPr>
      <xdr:spPr>
        <a:xfrm>
          <a:off x="3530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134519</xdr:rowOff>
    </xdr:from>
    <xdr:to>
      <xdr:col>4</xdr:col>
      <xdr:colOff>155575</xdr:colOff>
      <xdr:row>32</xdr:row>
      <xdr:rowOff>130366</xdr:rowOff>
    </xdr:to>
    <xdr:cxnSp macro="">
      <xdr:nvCxnSpPr>
        <xdr:cNvPr id="67" name="直線コネクタ 66"/>
        <xdr:cNvCxnSpPr/>
      </xdr:nvCxnSpPr>
      <xdr:spPr>
        <a:xfrm>
          <a:off x="2019300" y="5449469"/>
          <a:ext cx="889000" cy="16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121619</xdr:rowOff>
    </xdr:from>
    <xdr:ext cx="534377" cy="259045"/>
    <xdr:sp macro="" textlink="">
      <xdr:nvSpPr>
        <xdr:cNvPr id="69" name="テキスト ボックス 68"/>
        <xdr:cNvSpPr txBox="1"/>
      </xdr:nvSpPr>
      <xdr:spPr>
        <a:xfrm>
          <a:off x="2641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129946</xdr:rowOff>
    </xdr:from>
    <xdr:to>
      <xdr:col>2</xdr:col>
      <xdr:colOff>638175</xdr:colOff>
      <xdr:row>31</xdr:row>
      <xdr:rowOff>134519</xdr:rowOff>
    </xdr:to>
    <xdr:cxnSp macro="">
      <xdr:nvCxnSpPr>
        <xdr:cNvPr id="70" name="直線コネクタ 69"/>
        <xdr:cNvCxnSpPr/>
      </xdr:nvCxnSpPr>
      <xdr:spPr>
        <a:xfrm>
          <a:off x="1130300" y="5444896"/>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21378</xdr:rowOff>
    </xdr:from>
    <xdr:ext cx="534377" cy="259045"/>
    <xdr:sp macro="" textlink="">
      <xdr:nvSpPr>
        <xdr:cNvPr id="72" name="テキスト ボックス 71"/>
        <xdr:cNvSpPr txBox="1"/>
      </xdr:nvSpPr>
      <xdr:spPr>
        <a:xfrm>
          <a:off x="1752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102912</xdr:rowOff>
    </xdr:from>
    <xdr:ext cx="534377" cy="259045"/>
    <xdr:sp macro="" textlink="">
      <xdr:nvSpPr>
        <xdr:cNvPr id="74" name="テキスト ボックス 73"/>
        <xdr:cNvSpPr txBox="1"/>
      </xdr:nvSpPr>
      <xdr:spPr>
        <a:xfrm>
          <a:off x="863111" y="59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2984</xdr:rowOff>
    </xdr:from>
    <xdr:to>
      <xdr:col>6</xdr:col>
      <xdr:colOff>561975</xdr:colOff>
      <xdr:row>33</xdr:row>
      <xdr:rowOff>104584</xdr:rowOff>
    </xdr:to>
    <xdr:sp macro="" textlink="">
      <xdr:nvSpPr>
        <xdr:cNvPr id="80" name="円/楕円 79"/>
        <xdr:cNvSpPr/>
      </xdr:nvSpPr>
      <xdr:spPr>
        <a:xfrm>
          <a:off x="4584700" y="566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25861</xdr:rowOff>
    </xdr:from>
    <xdr:ext cx="534377" cy="259045"/>
    <xdr:sp macro="" textlink="">
      <xdr:nvSpPr>
        <xdr:cNvPr id="81" name="人件費該当値テキスト"/>
        <xdr:cNvSpPr txBox="1"/>
      </xdr:nvSpPr>
      <xdr:spPr>
        <a:xfrm>
          <a:off x="4686300" y="551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66,755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115532</xdr:rowOff>
    </xdr:from>
    <xdr:to>
      <xdr:col>5</xdr:col>
      <xdr:colOff>409575</xdr:colOff>
      <xdr:row>33</xdr:row>
      <xdr:rowOff>45682</xdr:rowOff>
    </xdr:to>
    <xdr:sp macro="" textlink="">
      <xdr:nvSpPr>
        <xdr:cNvPr id="82" name="円/楕円 81"/>
        <xdr:cNvSpPr/>
      </xdr:nvSpPr>
      <xdr:spPr>
        <a:xfrm>
          <a:off x="3746500" y="56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62209</xdr:rowOff>
    </xdr:from>
    <xdr:ext cx="534377" cy="259045"/>
    <xdr:sp macro="" textlink="">
      <xdr:nvSpPr>
        <xdr:cNvPr id="83" name="テキスト ボックス 82"/>
        <xdr:cNvSpPr txBox="1"/>
      </xdr:nvSpPr>
      <xdr:spPr>
        <a:xfrm>
          <a:off x="3530111" y="537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79566</xdr:rowOff>
    </xdr:from>
    <xdr:to>
      <xdr:col>4</xdr:col>
      <xdr:colOff>206375</xdr:colOff>
      <xdr:row>33</xdr:row>
      <xdr:rowOff>9716</xdr:rowOff>
    </xdr:to>
    <xdr:sp macro="" textlink="">
      <xdr:nvSpPr>
        <xdr:cNvPr id="84" name="円/楕円 83"/>
        <xdr:cNvSpPr/>
      </xdr:nvSpPr>
      <xdr:spPr>
        <a:xfrm>
          <a:off x="2857500" y="55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26243</xdr:rowOff>
    </xdr:from>
    <xdr:ext cx="534377" cy="259045"/>
    <xdr:sp macro="" textlink="">
      <xdr:nvSpPr>
        <xdr:cNvPr id="85" name="テキスト ボックス 84"/>
        <xdr:cNvSpPr txBox="1"/>
      </xdr:nvSpPr>
      <xdr:spPr>
        <a:xfrm>
          <a:off x="2641111" y="534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83719</xdr:rowOff>
    </xdr:from>
    <xdr:to>
      <xdr:col>3</xdr:col>
      <xdr:colOff>3175</xdr:colOff>
      <xdr:row>32</xdr:row>
      <xdr:rowOff>13869</xdr:rowOff>
    </xdr:to>
    <xdr:sp macro="" textlink="">
      <xdr:nvSpPr>
        <xdr:cNvPr id="86" name="円/楕円 85"/>
        <xdr:cNvSpPr/>
      </xdr:nvSpPr>
      <xdr:spPr>
        <a:xfrm>
          <a:off x="1968500" y="539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30396</xdr:rowOff>
    </xdr:from>
    <xdr:ext cx="534377" cy="259045"/>
    <xdr:sp macro="" textlink="">
      <xdr:nvSpPr>
        <xdr:cNvPr id="87" name="テキスト ボックス 86"/>
        <xdr:cNvSpPr txBox="1"/>
      </xdr:nvSpPr>
      <xdr:spPr>
        <a:xfrm>
          <a:off x="1752111" y="517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73,636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79146</xdr:rowOff>
    </xdr:from>
    <xdr:to>
      <xdr:col>1</xdr:col>
      <xdr:colOff>485775</xdr:colOff>
      <xdr:row>32</xdr:row>
      <xdr:rowOff>9296</xdr:rowOff>
    </xdr:to>
    <xdr:sp macro="" textlink="">
      <xdr:nvSpPr>
        <xdr:cNvPr id="88" name="円/楕円 87"/>
        <xdr:cNvSpPr/>
      </xdr:nvSpPr>
      <xdr:spPr>
        <a:xfrm>
          <a:off x="1079500" y="539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25823</xdr:rowOff>
    </xdr:from>
    <xdr:ext cx="534377" cy="259045"/>
    <xdr:sp macro="" textlink="">
      <xdr:nvSpPr>
        <xdr:cNvPr id="89" name="テキスト ボックス 88"/>
        <xdr:cNvSpPr txBox="1"/>
      </xdr:nvSpPr>
      <xdr:spPr>
        <a:xfrm>
          <a:off x="863111" y="516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24943</xdr:rowOff>
    </xdr:from>
    <xdr:to>
      <xdr:col>6</xdr:col>
      <xdr:colOff>511175</xdr:colOff>
      <xdr:row>58</xdr:row>
      <xdr:rowOff>68008</xdr:rowOff>
    </xdr:to>
    <xdr:cxnSp macro="">
      <xdr:nvCxnSpPr>
        <xdr:cNvPr id="119" name="直線コネクタ 118"/>
        <xdr:cNvCxnSpPr/>
      </xdr:nvCxnSpPr>
      <xdr:spPr>
        <a:xfrm flipV="1">
          <a:off x="3797300" y="9969043"/>
          <a:ext cx="838200" cy="4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136377</xdr:rowOff>
    </xdr:from>
    <xdr:ext cx="534377" cy="259045"/>
    <xdr:sp macro="" textlink="">
      <xdr:nvSpPr>
        <xdr:cNvPr id="120" name="物件費平均値テキスト"/>
        <xdr:cNvSpPr txBox="1"/>
      </xdr:nvSpPr>
      <xdr:spPr>
        <a:xfrm>
          <a:off x="4686300" y="973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68008</xdr:rowOff>
    </xdr:from>
    <xdr:to>
      <xdr:col>5</xdr:col>
      <xdr:colOff>358775</xdr:colOff>
      <xdr:row>58</xdr:row>
      <xdr:rowOff>99543</xdr:rowOff>
    </xdr:to>
    <xdr:cxnSp macro="">
      <xdr:nvCxnSpPr>
        <xdr:cNvPr id="122" name="直線コネクタ 121"/>
        <xdr:cNvCxnSpPr/>
      </xdr:nvCxnSpPr>
      <xdr:spPr>
        <a:xfrm flipV="1">
          <a:off x="2908300" y="10012108"/>
          <a:ext cx="889000" cy="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72301</xdr:rowOff>
    </xdr:from>
    <xdr:to>
      <xdr:col>4</xdr:col>
      <xdr:colOff>155575</xdr:colOff>
      <xdr:row>58</xdr:row>
      <xdr:rowOff>99543</xdr:rowOff>
    </xdr:to>
    <xdr:cxnSp macro="">
      <xdr:nvCxnSpPr>
        <xdr:cNvPr id="125" name="直線コネクタ 124"/>
        <xdr:cNvCxnSpPr/>
      </xdr:nvCxnSpPr>
      <xdr:spPr>
        <a:xfrm>
          <a:off x="2019300" y="10016401"/>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148501</xdr:rowOff>
    </xdr:from>
    <xdr:to>
      <xdr:col>2</xdr:col>
      <xdr:colOff>638175</xdr:colOff>
      <xdr:row>58</xdr:row>
      <xdr:rowOff>72301</xdr:rowOff>
    </xdr:to>
    <xdr:cxnSp macro="">
      <xdr:nvCxnSpPr>
        <xdr:cNvPr id="128" name="直線コネクタ 127"/>
        <xdr:cNvCxnSpPr/>
      </xdr:nvCxnSpPr>
      <xdr:spPr>
        <a:xfrm>
          <a:off x="1130300" y="992115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84193</xdr:rowOff>
    </xdr:from>
    <xdr:ext cx="534377" cy="259045"/>
    <xdr:sp macro="" textlink="">
      <xdr:nvSpPr>
        <xdr:cNvPr id="132" name="テキスト ボックス 131"/>
        <xdr:cNvSpPr txBox="1"/>
      </xdr:nvSpPr>
      <xdr:spPr>
        <a:xfrm>
          <a:off x="863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145593</xdr:rowOff>
    </xdr:from>
    <xdr:to>
      <xdr:col>6</xdr:col>
      <xdr:colOff>561975</xdr:colOff>
      <xdr:row>58</xdr:row>
      <xdr:rowOff>75743</xdr:rowOff>
    </xdr:to>
    <xdr:sp macro="" textlink="">
      <xdr:nvSpPr>
        <xdr:cNvPr id="138" name="円/楕円 137"/>
        <xdr:cNvSpPr/>
      </xdr:nvSpPr>
      <xdr:spPr>
        <a:xfrm>
          <a:off x="4584700" y="99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124020</xdr:rowOff>
    </xdr:from>
    <xdr:ext cx="534377" cy="259045"/>
    <xdr:sp macro="" textlink="">
      <xdr:nvSpPr>
        <xdr:cNvPr id="139" name="物件費該当値テキスト"/>
        <xdr:cNvSpPr txBox="1"/>
      </xdr:nvSpPr>
      <xdr:spPr>
        <a:xfrm>
          <a:off x="4686300" y="98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45,036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17208</xdr:rowOff>
    </xdr:from>
    <xdr:to>
      <xdr:col>5</xdr:col>
      <xdr:colOff>409575</xdr:colOff>
      <xdr:row>58</xdr:row>
      <xdr:rowOff>118808</xdr:rowOff>
    </xdr:to>
    <xdr:sp macro="" textlink="">
      <xdr:nvSpPr>
        <xdr:cNvPr id="140" name="円/楕円 139"/>
        <xdr:cNvSpPr/>
      </xdr:nvSpPr>
      <xdr:spPr>
        <a:xfrm>
          <a:off x="3746500" y="996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109935</xdr:rowOff>
    </xdr:from>
    <xdr:ext cx="534377" cy="259045"/>
    <xdr:sp macro="" textlink="">
      <xdr:nvSpPr>
        <xdr:cNvPr id="141" name="テキスト ボックス 140"/>
        <xdr:cNvSpPr txBox="1"/>
      </xdr:nvSpPr>
      <xdr:spPr>
        <a:xfrm>
          <a:off x="3530111" y="1005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48743</xdr:rowOff>
    </xdr:from>
    <xdr:to>
      <xdr:col>4</xdr:col>
      <xdr:colOff>206375</xdr:colOff>
      <xdr:row>58</xdr:row>
      <xdr:rowOff>150343</xdr:rowOff>
    </xdr:to>
    <xdr:sp macro="" textlink="">
      <xdr:nvSpPr>
        <xdr:cNvPr id="142" name="円/楕円 141"/>
        <xdr:cNvSpPr/>
      </xdr:nvSpPr>
      <xdr:spPr>
        <a:xfrm>
          <a:off x="2857500" y="99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141470</xdr:rowOff>
    </xdr:from>
    <xdr:ext cx="534377" cy="259045"/>
    <xdr:sp macro="" textlink="">
      <xdr:nvSpPr>
        <xdr:cNvPr id="143" name="テキスト ボックス 142"/>
        <xdr:cNvSpPr txBox="1"/>
      </xdr:nvSpPr>
      <xdr:spPr>
        <a:xfrm>
          <a:off x="2641111" y="1008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21501</xdr:rowOff>
    </xdr:from>
    <xdr:to>
      <xdr:col>3</xdr:col>
      <xdr:colOff>3175</xdr:colOff>
      <xdr:row>58</xdr:row>
      <xdr:rowOff>123101</xdr:rowOff>
    </xdr:to>
    <xdr:sp macro="" textlink="">
      <xdr:nvSpPr>
        <xdr:cNvPr id="144" name="円/楕円 143"/>
        <xdr:cNvSpPr/>
      </xdr:nvSpPr>
      <xdr:spPr>
        <a:xfrm>
          <a:off x="1968500" y="9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114228</xdr:rowOff>
    </xdr:from>
    <xdr:ext cx="534377" cy="259045"/>
    <xdr:sp macro="" textlink="">
      <xdr:nvSpPr>
        <xdr:cNvPr id="145" name="テキスト ボックス 144"/>
        <xdr:cNvSpPr txBox="1"/>
      </xdr:nvSpPr>
      <xdr:spPr>
        <a:xfrm>
          <a:off x="1752111" y="1005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97701</xdr:rowOff>
    </xdr:from>
    <xdr:to>
      <xdr:col>1</xdr:col>
      <xdr:colOff>485775</xdr:colOff>
      <xdr:row>58</xdr:row>
      <xdr:rowOff>27851</xdr:rowOff>
    </xdr:to>
    <xdr:sp macro="" textlink="">
      <xdr:nvSpPr>
        <xdr:cNvPr id="146" name="円/楕円 145"/>
        <xdr:cNvSpPr/>
      </xdr:nvSpPr>
      <xdr:spPr>
        <a:xfrm>
          <a:off x="1079500" y="98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44378</xdr:rowOff>
    </xdr:from>
    <xdr:ext cx="534377" cy="259045"/>
    <xdr:sp macro="" textlink="">
      <xdr:nvSpPr>
        <xdr:cNvPr id="147" name="テキスト ボックス 146"/>
        <xdr:cNvSpPr txBox="1"/>
      </xdr:nvSpPr>
      <xdr:spPr>
        <a:xfrm>
          <a:off x="863111" y="964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123480</xdr:rowOff>
    </xdr:from>
    <xdr:to>
      <xdr:col>6</xdr:col>
      <xdr:colOff>510540</xdr:colOff>
      <xdr:row>79</xdr:row>
      <xdr:rowOff>42163</xdr:rowOff>
    </xdr:to>
    <xdr:cxnSp macro="">
      <xdr:nvCxnSpPr>
        <xdr:cNvPr id="173" name="直線コネクタ 172"/>
        <xdr:cNvCxnSpPr/>
      </xdr:nvCxnSpPr>
      <xdr:spPr>
        <a:xfrm flipV="1">
          <a:off x="4633595" y="12296430"/>
          <a:ext cx="1270" cy="129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4"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5" name="直線コネクタ 174"/>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70157</xdr:rowOff>
    </xdr:from>
    <xdr:ext cx="534377" cy="259045"/>
    <xdr:sp macro="" textlink="">
      <xdr:nvSpPr>
        <xdr:cNvPr id="176" name="維持補修費最大値テキスト"/>
        <xdr:cNvSpPr txBox="1"/>
      </xdr:nvSpPr>
      <xdr:spPr>
        <a:xfrm>
          <a:off x="4686300" y="120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71</xdr:row>
      <xdr:rowOff>123480</xdr:rowOff>
    </xdr:from>
    <xdr:to>
      <xdr:col>6</xdr:col>
      <xdr:colOff>600075</xdr:colOff>
      <xdr:row>71</xdr:row>
      <xdr:rowOff>123480</xdr:rowOff>
    </xdr:to>
    <xdr:cxnSp macro="">
      <xdr:nvCxnSpPr>
        <xdr:cNvPr id="177" name="直線コネクタ 176"/>
        <xdr:cNvCxnSpPr/>
      </xdr:nvCxnSpPr>
      <xdr:spPr>
        <a:xfrm>
          <a:off x="4546600" y="1229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8745</xdr:rowOff>
    </xdr:from>
    <xdr:to>
      <xdr:col>6</xdr:col>
      <xdr:colOff>511175</xdr:colOff>
      <xdr:row>76</xdr:row>
      <xdr:rowOff>37266</xdr:rowOff>
    </xdr:to>
    <xdr:cxnSp macro="">
      <xdr:nvCxnSpPr>
        <xdr:cNvPr id="178" name="直線コネクタ 177"/>
        <xdr:cNvCxnSpPr/>
      </xdr:nvCxnSpPr>
      <xdr:spPr>
        <a:xfrm>
          <a:off x="3797300" y="13038945"/>
          <a:ext cx="838200" cy="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100092</xdr:rowOff>
    </xdr:from>
    <xdr:ext cx="469744" cy="259045"/>
    <xdr:sp macro="" textlink="">
      <xdr:nvSpPr>
        <xdr:cNvPr id="179" name="維持補修費平均値テキスト"/>
        <xdr:cNvSpPr txBox="1"/>
      </xdr:nvSpPr>
      <xdr:spPr>
        <a:xfrm>
          <a:off x="4686300" y="1313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121665</xdr:rowOff>
    </xdr:from>
    <xdr:to>
      <xdr:col>6</xdr:col>
      <xdr:colOff>561975</xdr:colOff>
      <xdr:row>77</xdr:row>
      <xdr:rowOff>51815</xdr:rowOff>
    </xdr:to>
    <xdr:sp macro="" textlink="">
      <xdr:nvSpPr>
        <xdr:cNvPr id="180" name="フローチャート : 判断 179"/>
        <xdr:cNvSpPr/>
      </xdr:nvSpPr>
      <xdr:spPr>
        <a:xfrm>
          <a:off x="45847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90605</xdr:rowOff>
    </xdr:from>
    <xdr:to>
      <xdr:col>5</xdr:col>
      <xdr:colOff>358775</xdr:colOff>
      <xdr:row>76</xdr:row>
      <xdr:rowOff>8745</xdr:rowOff>
    </xdr:to>
    <xdr:cxnSp macro="">
      <xdr:nvCxnSpPr>
        <xdr:cNvPr id="181" name="直線コネクタ 180"/>
        <xdr:cNvCxnSpPr/>
      </xdr:nvCxnSpPr>
      <xdr:spPr>
        <a:xfrm>
          <a:off x="2908300" y="12606455"/>
          <a:ext cx="889000" cy="43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129395</xdr:rowOff>
    </xdr:from>
    <xdr:to>
      <xdr:col>5</xdr:col>
      <xdr:colOff>409575</xdr:colOff>
      <xdr:row>77</xdr:row>
      <xdr:rowOff>59545</xdr:rowOff>
    </xdr:to>
    <xdr:sp macro="" textlink="">
      <xdr:nvSpPr>
        <xdr:cNvPr id="182" name="フローチャート : 判断 181"/>
        <xdr:cNvSpPr/>
      </xdr:nvSpPr>
      <xdr:spPr>
        <a:xfrm>
          <a:off x="3746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50672</xdr:rowOff>
    </xdr:from>
    <xdr:ext cx="469744" cy="259045"/>
    <xdr:sp macro="" textlink="">
      <xdr:nvSpPr>
        <xdr:cNvPr id="183" name="テキスト ボックス 182"/>
        <xdr:cNvSpPr txBox="1"/>
      </xdr:nvSpPr>
      <xdr:spPr>
        <a:xfrm>
          <a:off x="3562427" y="1325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22788</xdr:rowOff>
    </xdr:from>
    <xdr:to>
      <xdr:col>4</xdr:col>
      <xdr:colOff>155575</xdr:colOff>
      <xdr:row>73</xdr:row>
      <xdr:rowOff>90605</xdr:rowOff>
    </xdr:to>
    <xdr:cxnSp macro="">
      <xdr:nvCxnSpPr>
        <xdr:cNvPr id="184" name="直線コネクタ 183"/>
        <xdr:cNvCxnSpPr/>
      </xdr:nvCxnSpPr>
      <xdr:spPr>
        <a:xfrm>
          <a:off x="2019300" y="12195738"/>
          <a:ext cx="889000" cy="4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103051</xdr:rowOff>
    </xdr:from>
    <xdr:to>
      <xdr:col>4</xdr:col>
      <xdr:colOff>206375</xdr:colOff>
      <xdr:row>77</xdr:row>
      <xdr:rowOff>33201</xdr:rowOff>
    </xdr:to>
    <xdr:sp macro="" textlink="">
      <xdr:nvSpPr>
        <xdr:cNvPr id="185" name="フローチャート : 判断 184"/>
        <xdr:cNvSpPr/>
      </xdr:nvSpPr>
      <xdr:spPr>
        <a:xfrm>
          <a:off x="2857500" y="1313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24328</xdr:rowOff>
    </xdr:from>
    <xdr:ext cx="469744" cy="259045"/>
    <xdr:sp macro="" textlink="">
      <xdr:nvSpPr>
        <xdr:cNvPr id="186" name="テキスト ボックス 185"/>
        <xdr:cNvSpPr txBox="1"/>
      </xdr:nvSpPr>
      <xdr:spPr>
        <a:xfrm>
          <a:off x="2673427" y="1322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22788</xdr:rowOff>
    </xdr:from>
    <xdr:to>
      <xdr:col>2</xdr:col>
      <xdr:colOff>638175</xdr:colOff>
      <xdr:row>78</xdr:row>
      <xdr:rowOff>38898</xdr:rowOff>
    </xdr:to>
    <xdr:cxnSp macro="">
      <xdr:nvCxnSpPr>
        <xdr:cNvPr id="187" name="直線コネクタ 186"/>
        <xdr:cNvCxnSpPr/>
      </xdr:nvCxnSpPr>
      <xdr:spPr>
        <a:xfrm flipV="1">
          <a:off x="1130300" y="12195738"/>
          <a:ext cx="889000" cy="121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101963</xdr:rowOff>
    </xdr:from>
    <xdr:to>
      <xdr:col>3</xdr:col>
      <xdr:colOff>3175</xdr:colOff>
      <xdr:row>77</xdr:row>
      <xdr:rowOff>32113</xdr:rowOff>
    </xdr:to>
    <xdr:sp macro="" textlink="">
      <xdr:nvSpPr>
        <xdr:cNvPr id="188" name="フローチャート : 判断 187"/>
        <xdr:cNvSpPr/>
      </xdr:nvSpPr>
      <xdr:spPr>
        <a:xfrm>
          <a:off x="1968500" y="1313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23240</xdr:rowOff>
    </xdr:from>
    <xdr:ext cx="469744" cy="259045"/>
    <xdr:sp macro="" textlink="">
      <xdr:nvSpPr>
        <xdr:cNvPr id="189" name="テキスト ボックス 188"/>
        <xdr:cNvSpPr txBox="1"/>
      </xdr:nvSpPr>
      <xdr:spPr>
        <a:xfrm>
          <a:off x="1784427" y="1322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120252</xdr:rowOff>
    </xdr:from>
    <xdr:to>
      <xdr:col>1</xdr:col>
      <xdr:colOff>485775</xdr:colOff>
      <xdr:row>77</xdr:row>
      <xdr:rowOff>50402</xdr:rowOff>
    </xdr:to>
    <xdr:sp macro="" textlink="">
      <xdr:nvSpPr>
        <xdr:cNvPr id="190" name="フローチャート : 判断 189"/>
        <xdr:cNvSpPr/>
      </xdr:nvSpPr>
      <xdr:spPr>
        <a:xfrm>
          <a:off x="1079500" y="13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66928</xdr:rowOff>
    </xdr:from>
    <xdr:ext cx="469744" cy="259045"/>
    <xdr:sp macro="" textlink="">
      <xdr:nvSpPr>
        <xdr:cNvPr id="191" name="テキスト ボックス 190"/>
        <xdr:cNvSpPr txBox="1"/>
      </xdr:nvSpPr>
      <xdr:spPr>
        <a:xfrm>
          <a:off x="895427" y="1292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157916</xdr:rowOff>
    </xdr:from>
    <xdr:to>
      <xdr:col>6</xdr:col>
      <xdr:colOff>561975</xdr:colOff>
      <xdr:row>76</xdr:row>
      <xdr:rowOff>88066</xdr:rowOff>
    </xdr:to>
    <xdr:sp macro="" textlink="">
      <xdr:nvSpPr>
        <xdr:cNvPr id="197" name="円/楕円 196"/>
        <xdr:cNvSpPr/>
      </xdr:nvSpPr>
      <xdr:spPr>
        <a:xfrm>
          <a:off x="4584700" y="130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9342</xdr:rowOff>
    </xdr:from>
    <xdr:ext cx="469744" cy="259045"/>
    <xdr:sp macro="" textlink="">
      <xdr:nvSpPr>
        <xdr:cNvPr id="198" name="維持補修費該当値テキスト"/>
        <xdr:cNvSpPr txBox="1"/>
      </xdr:nvSpPr>
      <xdr:spPr>
        <a:xfrm>
          <a:off x="4686300" y="1286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129395</xdr:rowOff>
    </xdr:from>
    <xdr:to>
      <xdr:col>5</xdr:col>
      <xdr:colOff>409575</xdr:colOff>
      <xdr:row>76</xdr:row>
      <xdr:rowOff>59545</xdr:rowOff>
    </xdr:to>
    <xdr:sp macro="" textlink="">
      <xdr:nvSpPr>
        <xdr:cNvPr id="199" name="円/楕円 198"/>
        <xdr:cNvSpPr/>
      </xdr:nvSpPr>
      <xdr:spPr>
        <a:xfrm>
          <a:off x="3746500" y="129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76072</xdr:rowOff>
    </xdr:from>
    <xdr:ext cx="469744" cy="259045"/>
    <xdr:sp macro="" textlink="">
      <xdr:nvSpPr>
        <xdr:cNvPr id="200" name="テキスト ボックス 199"/>
        <xdr:cNvSpPr txBox="1"/>
      </xdr:nvSpPr>
      <xdr:spPr>
        <a:xfrm>
          <a:off x="3562427" y="1276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39805</xdr:rowOff>
    </xdr:from>
    <xdr:to>
      <xdr:col>4</xdr:col>
      <xdr:colOff>206375</xdr:colOff>
      <xdr:row>73</xdr:row>
      <xdr:rowOff>141405</xdr:rowOff>
    </xdr:to>
    <xdr:sp macro="" textlink="">
      <xdr:nvSpPr>
        <xdr:cNvPr id="201" name="円/楕円 200"/>
        <xdr:cNvSpPr/>
      </xdr:nvSpPr>
      <xdr:spPr>
        <a:xfrm>
          <a:off x="2857500" y="1255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157932</xdr:rowOff>
    </xdr:from>
    <xdr:ext cx="469744" cy="259045"/>
    <xdr:sp macro="" textlink="">
      <xdr:nvSpPr>
        <xdr:cNvPr id="202" name="テキスト ボックス 201"/>
        <xdr:cNvSpPr txBox="1"/>
      </xdr:nvSpPr>
      <xdr:spPr>
        <a:xfrm>
          <a:off x="2673427" y="123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9,526</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143438</xdr:rowOff>
    </xdr:from>
    <xdr:to>
      <xdr:col>3</xdr:col>
      <xdr:colOff>3175</xdr:colOff>
      <xdr:row>71</xdr:row>
      <xdr:rowOff>73588</xdr:rowOff>
    </xdr:to>
    <xdr:sp macro="" textlink="">
      <xdr:nvSpPr>
        <xdr:cNvPr id="203" name="円/楕円 202"/>
        <xdr:cNvSpPr/>
      </xdr:nvSpPr>
      <xdr:spPr>
        <a:xfrm>
          <a:off x="1968500" y="1214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69</xdr:row>
      <xdr:rowOff>90115</xdr:rowOff>
    </xdr:from>
    <xdr:ext cx="534377" cy="259045"/>
    <xdr:sp macro="" textlink="">
      <xdr:nvSpPr>
        <xdr:cNvPr id="204" name="テキスト ボックス 203"/>
        <xdr:cNvSpPr txBox="1"/>
      </xdr:nvSpPr>
      <xdr:spPr>
        <a:xfrm>
          <a:off x="1752111" y="119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159548</xdr:rowOff>
    </xdr:from>
    <xdr:to>
      <xdr:col>1</xdr:col>
      <xdr:colOff>485775</xdr:colOff>
      <xdr:row>78</xdr:row>
      <xdr:rowOff>89698</xdr:rowOff>
    </xdr:to>
    <xdr:sp macro="" textlink="">
      <xdr:nvSpPr>
        <xdr:cNvPr id="205" name="円/楕円 204"/>
        <xdr:cNvSpPr/>
      </xdr:nvSpPr>
      <xdr:spPr>
        <a:xfrm>
          <a:off x="1079500" y="1336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80825</xdr:rowOff>
    </xdr:from>
    <xdr:ext cx="469744" cy="259045"/>
    <xdr:sp macro="" textlink="">
      <xdr:nvSpPr>
        <xdr:cNvPr id="206" name="テキスト ボックス 205"/>
        <xdr:cNvSpPr txBox="1"/>
      </xdr:nvSpPr>
      <xdr:spPr>
        <a:xfrm>
          <a:off x="895427" y="134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31" name="直線コネクタ 230"/>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2"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3" name="直線コネクタ 232"/>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4"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5" name="直線コネクタ 234"/>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65963</xdr:rowOff>
    </xdr:from>
    <xdr:to>
      <xdr:col>6</xdr:col>
      <xdr:colOff>511175</xdr:colOff>
      <xdr:row>96</xdr:row>
      <xdr:rowOff>152425</xdr:rowOff>
    </xdr:to>
    <xdr:cxnSp macro="">
      <xdr:nvCxnSpPr>
        <xdr:cNvPr id="236" name="直線コネクタ 235"/>
        <xdr:cNvCxnSpPr/>
      </xdr:nvCxnSpPr>
      <xdr:spPr>
        <a:xfrm flipV="1">
          <a:off x="3797300" y="16525163"/>
          <a:ext cx="838200" cy="8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7"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8" name="フローチャート : 判断 237"/>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152425</xdr:rowOff>
    </xdr:from>
    <xdr:to>
      <xdr:col>5</xdr:col>
      <xdr:colOff>358775</xdr:colOff>
      <xdr:row>97</xdr:row>
      <xdr:rowOff>49809</xdr:rowOff>
    </xdr:to>
    <xdr:cxnSp macro="">
      <xdr:nvCxnSpPr>
        <xdr:cNvPr id="239" name="直線コネクタ 238"/>
        <xdr:cNvCxnSpPr/>
      </xdr:nvCxnSpPr>
      <xdr:spPr>
        <a:xfrm flipV="1">
          <a:off x="2908300" y="16611625"/>
          <a:ext cx="889000" cy="6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40" name="フローチャート : 判断 239"/>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41" name="テキスト ボックス 240"/>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49809</xdr:rowOff>
    </xdr:from>
    <xdr:to>
      <xdr:col>4</xdr:col>
      <xdr:colOff>155575</xdr:colOff>
      <xdr:row>97</xdr:row>
      <xdr:rowOff>62064</xdr:rowOff>
    </xdr:to>
    <xdr:cxnSp macro="">
      <xdr:nvCxnSpPr>
        <xdr:cNvPr id="242" name="直線コネクタ 241"/>
        <xdr:cNvCxnSpPr/>
      </xdr:nvCxnSpPr>
      <xdr:spPr>
        <a:xfrm flipV="1">
          <a:off x="2019300" y="16680459"/>
          <a:ext cx="889000" cy="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3" name="フローチャート : 判断 242"/>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4" name="テキスト ボックス 243"/>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62064</xdr:rowOff>
    </xdr:from>
    <xdr:to>
      <xdr:col>2</xdr:col>
      <xdr:colOff>638175</xdr:colOff>
      <xdr:row>97</xdr:row>
      <xdr:rowOff>89370</xdr:rowOff>
    </xdr:to>
    <xdr:cxnSp macro="">
      <xdr:nvCxnSpPr>
        <xdr:cNvPr id="245" name="直線コネクタ 244"/>
        <xdr:cNvCxnSpPr/>
      </xdr:nvCxnSpPr>
      <xdr:spPr>
        <a:xfrm flipV="1">
          <a:off x="1130300" y="16692714"/>
          <a:ext cx="889000" cy="2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6" name="フローチャート : 判断 245"/>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46080</xdr:rowOff>
    </xdr:from>
    <xdr:ext cx="534377" cy="259045"/>
    <xdr:sp macro="" textlink="">
      <xdr:nvSpPr>
        <xdr:cNvPr id="247" name="テキスト ボックス 246"/>
        <xdr:cNvSpPr txBox="1"/>
      </xdr:nvSpPr>
      <xdr:spPr>
        <a:xfrm>
          <a:off x="1752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8" name="フローチャート : 判断 247"/>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40403</xdr:rowOff>
    </xdr:from>
    <xdr:ext cx="534377" cy="259045"/>
    <xdr:sp macro="" textlink="">
      <xdr:nvSpPr>
        <xdr:cNvPr id="249" name="テキスト ボックス 248"/>
        <xdr:cNvSpPr txBox="1"/>
      </xdr:nvSpPr>
      <xdr:spPr>
        <a:xfrm>
          <a:off x="863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15163</xdr:rowOff>
    </xdr:from>
    <xdr:to>
      <xdr:col>6</xdr:col>
      <xdr:colOff>561975</xdr:colOff>
      <xdr:row>96</xdr:row>
      <xdr:rowOff>116763</xdr:rowOff>
    </xdr:to>
    <xdr:sp macro="" textlink="">
      <xdr:nvSpPr>
        <xdr:cNvPr id="255" name="円/楕円 254"/>
        <xdr:cNvSpPr/>
      </xdr:nvSpPr>
      <xdr:spPr>
        <a:xfrm>
          <a:off x="4584700" y="164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165040</xdr:rowOff>
    </xdr:from>
    <xdr:ext cx="534377" cy="259045"/>
    <xdr:sp macro="" textlink="">
      <xdr:nvSpPr>
        <xdr:cNvPr id="256" name="扶助費該当値テキスト"/>
        <xdr:cNvSpPr txBox="1"/>
      </xdr:nvSpPr>
      <xdr:spPr>
        <a:xfrm>
          <a:off x="4686300" y="1645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98,806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101625</xdr:rowOff>
    </xdr:from>
    <xdr:to>
      <xdr:col>5</xdr:col>
      <xdr:colOff>409575</xdr:colOff>
      <xdr:row>97</xdr:row>
      <xdr:rowOff>31775</xdr:rowOff>
    </xdr:to>
    <xdr:sp macro="" textlink="">
      <xdr:nvSpPr>
        <xdr:cNvPr id="257" name="円/楕円 256"/>
        <xdr:cNvSpPr/>
      </xdr:nvSpPr>
      <xdr:spPr>
        <a:xfrm>
          <a:off x="3746500" y="165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22902</xdr:rowOff>
    </xdr:from>
    <xdr:ext cx="534377" cy="259045"/>
    <xdr:sp macro="" textlink="">
      <xdr:nvSpPr>
        <xdr:cNvPr id="258" name="テキスト ボックス 257"/>
        <xdr:cNvSpPr txBox="1"/>
      </xdr:nvSpPr>
      <xdr:spPr>
        <a:xfrm>
          <a:off x="3530111" y="166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91,998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170459</xdr:rowOff>
    </xdr:from>
    <xdr:to>
      <xdr:col>4</xdr:col>
      <xdr:colOff>206375</xdr:colOff>
      <xdr:row>97</xdr:row>
      <xdr:rowOff>100609</xdr:rowOff>
    </xdr:to>
    <xdr:sp macro="" textlink="">
      <xdr:nvSpPr>
        <xdr:cNvPr id="259" name="円/楕円 258"/>
        <xdr:cNvSpPr/>
      </xdr:nvSpPr>
      <xdr:spPr>
        <a:xfrm>
          <a:off x="2857500" y="1662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91736</xdr:rowOff>
    </xdr:from>
    <xdr:ext cx="534377" cy="259045"/>
    <xdr:sp macro="" textlink="">
      <xdr:nvSpPr>
        <xdr:cNvPr id="260" name="テキスト ボックス 259"/>
        <xdr:cNvSpPr txBox="1"/>
      </xdr:nvSpPr>
      <xdr:spPr>
        <a:xfrm>
          <a:off x="2641111" y="1672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86,578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11264</xdr:rowOff>
    </xdr:from>
    <xdr:to>
      <xdr:col>3</xdr:col>
      <xdr:colOff>3175</xdr:colOff>
      <xdr:row>97</xdr:row>
      <xdr:rowOff>112864</xdr:rowOff>
    </xdr:to>
    <xdr:sp macro="" textlink="">
      <xdr:nvSpPr>
        <xdr:cNvPr id="261" name="円/楕円 260"/>
        <xdr:cNvSpPr/>
      </xdr:nvSpPr>
      <xdr:spPr>
        <a:xfrm>
          <a:off x="1968500" y="1664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103991</xdr:rowOff>
    </xdr:from>
    <xdr:ext cx="534377" cy="259045"/>
    <xdr:sp macro="" textlink="">
      <xdr:nvSpPr>
        <xdr:cNvPr id="262" name="テキスト ボックス 261"/>
        <xdr:cNvSpPr txBox="1"/>
      </xdr:nvSpPr>
      <xdr:spPr>
        <a:xfrm>
          <a:off x="1752111" y="1673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85,613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38570</xdr:rowOff>
    </xdr:from>
    <xdr:to>
      <xdr:col>1</xdr:col>
      <xdr:colOff>485775</xdr:colOff>
      <xdr:row>97</xdr:row>
      <xdr:rowOff>140170</xdr:rowOff>
    </xdr:to>
    <xdr:sp macro="" textlink="">
      <xdr:nvSpPr>
        <xdr:cNvPr id="263" name="円/楕円 262"/>
        <xdr:cNvSpPr/>
      </xdr:nvSpPr>
      <xdr:spPr>
        <a:xfrm>
          <a:off x="1079500" y="1666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131297</xdr:rowOff>
    </xdr:from>
    <xdr:ext cx="534377" cy="259045"/>
    <xdr:sp macro="" textlink="">
      <xdr:nvSpPr>
        <xdr:cNvPr id="264" name="テキスト ボックス 263"/>
        <xdr:cNvSpPr txBox="1"/>
      </xdr:nvSpPr>
      <xdr:spPr>
        <a:xfrm>
          <a:off x="863111" y="1676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9" name="直線コネクタ 288"/>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90"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91" name="直線コネクタ 290"/>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2"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3" name="直線コネクタ 292"/>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134900</xdr:rowOff>
    </xdr:from>
    <xdr:to>
      <xdr:col>15</xdr:col>
      <xdr:colOff>180975</xdr:colOff>
      <xdr:row>33</xdr:row>
      <xdr:rowOff>171209</xdr:rowOff>
    </xdr:to>
    <xdr:cxnSp macro="">
      <xdr:nvCxnSpPr>
        <xdr:cNvPr id="294" name="直線コネクタ 293"/>
        <xdr:cNvCxnSpPr/>
      </xdr:nvCxnSpPr>
      <xdr:spPr>
        <a:xfrm flipV="1">
          <a:off x="9639300" y="5792750"/>
          <a:ext cx="8382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113885</xdr:rowOff>
    </xdr:from>
    <xdr:ext cx="534377" cy="259045"/>
    <xdr:sp macro="" textlink="">
      <xdr:nvSpPr>
        <xdr:cNvPr id="295" name="補助費等平均値テキスト"/>
        <xdr:cNvSpPr txBox="1"/>
      </xdr:nvSpPr>
      <xdr:spPr>
        <a:xfrm>
          <a:off x="10528300" y="5943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6" name="フローチャート : 判断 295"/>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171209</xdr:rowOff>
    </xdr:from>
    <xdr:to>
      <xdr:col>14</xdr:col>
      <xdr:colOff>28575</xdr:colOff>
      <xdr:row>34</xdr:row>
      <xdr:rowOff>67196</xdr:rowOff>
    </xdr:to>
    <xdr:cxnSp macro="">
      <xdr:nvCxnSpPr>
        <xdr:cNvPr id="297" name="直線コネクタ 296"/>
        <xdr:cNvCxnSpPr/>
      </xdr:nvCxnSpPr>
      <xdr:spPr>
        <a:xfrm flipV="1">
          <a:off x="8750300" y="5829059"/>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8" name="フローチャート : 判断 297"/>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64889</xdr:rowOff>
    </xdr:from>
    <xdr:ext cx="534377" cy="259045"/>
    <xdr:sp macro="" textlink="">
      <xdr:nvSpPr>
        <xdr:cNvPr id="299" name="テキスト ボックス 298"/>
        <xdr:cNvSpPr txBox="1"/>
      </xdr:nvSpPr>
      <xdr:spPr>
        <a:xfrm>
          <a:off x="9372111" y="60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67196</xdr:rowOff>
    </xdr:from>
    <xdr:to>
      <xdr:col>12</xdr:col>
      <xdr:colOff>511175</xdr:colOff>
      <xdr:row>35</xdr:row>
      <xdr:rowOff>24257</xdr:rowOff>
    </xdr:to>
    <xdr:cxnSp macro="">
      <xdr:nvCxnSpPr>
        <xdr:cNvPr id="300" name="直線コネクタ 299"/>
        <xdr:cNvCxnSpPr/>
      </xdr:nvCxnSpPr>
      <xdr:spPr>
        <a:xfrm flipV="1">
          <a:off x="7861300" y="5896496"/>
          <a:ext cx="889000" cy="1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301" name="フローチャート : 判断 300"/>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64660</xdr:rowOff>
    </xdr:from>
    <xdr:ext cx="534377" cy="259045"/>
    <xdr:sp macro="" textlink="">
      <xdr:nvSpPr>
        <xdr:cNvPr id="302" name="テキスト ボックス 301"/>
        <xdr:cNvSpPr txBox="1"/>
      </xdr:nvSpPr>
      <xdr:spPr>
        <a:xfrm>
          <a:off x="8483111" y="60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24257</xdr:rowOff>
    </xdr:from>
    <xdr:to>
      <xdr:col>11</xdr:col>
      <xdr:colOff>307975</xdr:colOff>
      <xdr:row>35</xdr:row>
      <xdr:rowOff>24486</xdr:rowOff>
    </xdr:to>
    <xdr:cxnSp macro="">
      <xdr:nvCxnSpPr>
        <xdr:cNvPr id="303" name="直線コネクタ 302"/>
        <xdr:cNvCxnSpPr/>
      </xdr:nvCxnSpPr>
      <xdr:spPr>
        <a:xfrm flipV="1">
          <a:off x="6972300" y="602500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4" name="フローチャート : 判断 303"/>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5" name="テキスト ボックス 304"/>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6" name="フローチャート : 判断 305"/>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134269</xdr:rowOff>
    </xdr:from>
    <xdr:ext cx="534377" cy="259045"/>
    <xdr:sp macro="" textlink="">
      <xdr:nvSpPr>
        <xdr:cNvPr id="307" name="テキスト ボックス 306"/>
        <xdr:cNvSpPr txBox="1"/>
      </xdr:nvSpPr>
      <xdr:spPr>
        <a:xfrm>
          <a:off x="6705111" y="61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84100</xdr:rowOff>
    </xdr:from>
    <xdr:to>
      <xdr:col>15</xdr:col>
      <xdr:colOff>231775</xdr:colOff>
      <xdr:row>34</xdr:row>
      <xdr:rowOff>14250</xdr:rowOff>
    </xdr:to>
    <xdr:sp macro="" textlink="">
      <xdr:nvSpPr>
        <xdr:cNvPr id="313" name="円/楕円 312"/>
        <xdr:cNvSpPr/>
      </xdr:nvSpPr>
      <xdr:spPr>
        <a:xfrm>
          <a:off x="10426700" y="57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106977</xdr:rowOff>
    </xdr:from>
    <xdr:ext cx="534377" cy="259045"/>
    <xdr:sp macro="" textlink="">
      <xdr:nvSpPr>
        <xdr:cNvPr id="314" name="補助費等該当値テキスト"/>
        <xdr:cNvSpPr txBox="1"/>
      </xdr:nvSpPr>
      <xdr:spPr>
        <a:xfrm>
          <a:off x="10528300" y="559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34,626</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120409</xdr:rowOff>
    </xdr:from>
    <xdr:to>
      <xdr:col>14</xdr:col>
      <xdr:colOff>79375</xdr:colOff>
      <xdr:row>34</xdr:row>
      <xdr:rowOff>50559</xdr:rowOff>
    </xdr:to>
    <xdr:sp macro="" textlink="">
      <xdr:nvSpPr>
        <xdr:cNvPr id="315" name="円/楕円 314"/>
        <xdr:cNvSpPr/>
      </xdr:nvSpPr>
      <xdr:spPr>
        <a:xfrm>
          <a:off x="9588500" y="57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67086</xdr:rowOff>
    </xdr:from>
    <xdr:ext cx="534377" cy="259045"/>
    <xdr:sp macro="" textlink="">
      <xdr:nvSpPr>
        <xdr:cNvPr id="316" name="テキスト ボックス 315"/>
        <xdr:cNvSpPr txBox="1"/>
      </xdr:nvSpPr>
      <xdr:spPr>
        <a:xfrm>
          <a:off x="9372111" y="55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16396</xdr:rowOff>
    </xdr:from>
    <xdr:to>
      <xdr:col>12</xdr:col>
      <xdr:colOff>561975</xdr:colOff>
      <xdr:row>34</xdr:row>
      <xdr:rowOff>117996</xdr:rowOff>
    </xdr:to>
    <xdr:sp macro="" textlink="">
      <xdr:nvSpPr>
        <xdr:cNvPr id="317" name="円/楕円 316"/>
        <xdr:cNvSpPr/>
      </xdr:nvSpPr>
      <xdr:spPr>
        <a:xfrm>
          <a:off x="8699500" y="584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134523</xdr:rowOff>
    </xdr:from>
    <xdr:ext cx="534377" cy="259045"/>
    <xdr:sp macro="" textlink="">
      <xdr:nvSpPr>
        <xdr:cNvPr id="318" name="テキスト ボックス 317"/>
        <xdr:cNvSpPr txBox="1"/>
      </xdr:nvSpPr>
      <xdr:spPr>
        <a:xfrm>
          <a:off x="8483111" y="562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144907</xdr:rowOff>
    </xdr:from>
    <xdr:to>
      <xdr:col>11</xdr:col>
      <xdr:colOff>358775</xdr:colOff>
      <xdr:row>35</xdr:row>
      <xdr:rowOff>75057</xdr:rowOff>
    </xdr:to>
    <xdr:sp macro="" textlink="">
      <xdr:nvSpPr>
        <xdr:cNvPr id="319" name="円/楕円 318"/>
        <xdr:cNvSpPr/>
      </xdr:nvSpPr>
      <xdr:spPr>
        <a:xfrm>
          <a:off x="7810500" y="59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66184</xdr:rowOff>
    </xdr:from>
    <xdr:ext cx="534377" cy="259045"/>
    <xdr:sp macro="" textlink="">
      <xdr:nvSpPr>
        <xdr:cNvPr id="320" name="テキスト ボックス 319"/>
        <xdr:cNvSpPr txBox="1"/>
      </xdr:nvSpPr>
      <xdr:spPr>
        <a:xfrm>
          <a:off x="7594111" y="60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145136</xdr:rowOff>
    </xdr:from>
    <xdr:to>
      <xdr:col>10</xdr:col>
      <xdr:colOff>155575</xdr:colOff>
      <xdr:row>35</xdr:row>
      <xdr:rowOff>75286</xdr:rowOff>
    </xdr:to>
    <xdr:sp macro="" textlink="">
      <xdr:nvSpPr>
        <xdr:cNvPr id="321" name="円/楕円 320"/>
        <xdr:cNvSpPr/>
      </xdr:nvSpPr>
      <xdr:spPr>
        <a:xfrm>
          <a:off x="6921500" y="5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91813</xdr:rowOff>
    </xdr:from>
    <xdr:ext cx="534377" cy="259045"/>
    <xdr:sp macro="" textlink="">
      <xdr:nvSpPr>
        <xdr:cNvPr id="322" name="テキスト ボックス 321"/>
        <xdr:cNvSpPr txBox="1"/>
      </xdr:nvSpPr>
      <xdr:spPr>
        <a:xfrm>
          <a:off x="6705111" y="57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5" name="テキスト ボックス 33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9" name="直線コネクタ 348"/>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50"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51" name="直線コネクタ 350"/>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2"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3" name="直線コネクタ 352"/>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131650</xdr:rowOff>
    </xdr:from>
    <xdr:to>
      <xdr:col>15</xdr:col>
      <xdr:colOff>180975</xdr:colOff>
      <xdr:row>56</xdr:row>
      <xdr:rowOff>154902</xdr:rowOff>
    </xdr:to>
    <xdr:cxnSp macro="">
      <xdr:nvCxnSpPr>
        <xdr:cNvPr id="354" name="直線コネクタ 353"/>
        <xdr:cNvCxnSpPr/>
      </xdr:nvCxnSpPr>
      <xdr:spPr>
        <a:xfrm flipV="1">
          <a:off x="9639300" y="9389950"/>
          <a:ext cx="838200" cy="36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36630</xdr:rowOff>
    </xdr:from>
    <xdr:ext cx="534377" cy="259045"/>
    <xdr:sp macro="" textlink="">
      <xdr:nvSpPr>
        <xdr:cNvPr id="355" name="普通建設事業費平均値テキスト"/>
        <xdr:cNvSpPr txBox="1"/>
      </xdr:nvSpPr>
      <xdr:spPr>
        <a:xfrm>
          <a:off x="10528300" y="9637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6" name="フローチャート : 判断 355"/>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154902</xdr:rowOff>
    </xdr:from>
    <xdr:to>
      <xdr:col>14</xdr:col>
      <xdr:colOff>28575</xdr:colOff>
      <xdr:row>58</xdr:row>
      <xdr:rowOff>106128</xdr:rowOff>
    </xdr:to>
    <xdr:cxnSp macro="">
      <xdr:nvCxnSpPr>
        <xdr:cNvPr id="357" name="直線コネクタ 356"/>
        <xdr:cNvCxnSpPr/>
      </xdr:nvCxnSpPr>
      <xdr:spPr>
        <a:xfrm flipV="1">
          <a:off x="8750300" y="9756102"/>
          <a:ext cx="889000" cy="29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8" name="フローチャート : 判断 357"/>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9" name="テキスト ボックス 358"/>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149889</xdr:rowOff>
    </xdr:from>
    <xdr:to>
      <xdr:col>12</xdr:col>
      <xdr:colOff>511175</xdr:colOff>
      <xdr:row>58</xdr:row>
      <xdr:rowOff>106128</xdr:rowOff>
    </xdr:to>
    <xdr:cxnSp macro="">
      <xdr:nvCxnSpPr>
        <xdr:cNvPr id="360" name="直線コネクタ 359"/>
        <xdr:cNvCxnSpPr/>
      </xdr:nvCxnSpPr>
      <xdr:spPr>
        <a:xfrm>
          <a:off x="7861300" y="9751089"/>
          <a:ext cx="889000" cy="29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61" name="フローチャート : 判断 360"/>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2" name="テキスト ボックス 361"/>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106977</xdr:rowOff>
    </xdr:from>
    <xdr:to>
      <xdr:col>11</xdr:col>
      <xdr:colOff>307975</xdr:colOff>
      <xdr:row>56</xdr:row>
      <xdr:rowOff>149889</xdr:rowOff>
    </xdr:to>
    <xdr:cxnSp macro="">
      <xdr:nvCxnSpPr>
        <xdr:cNvPr id="363" name="直線コネクタ 362"/>
        <xdr:cNvCxnSpPr/>
      </xdr:nvCxnSpPr>
      <xdr:spPr>
        <a:xfrm>
          <a:off x="6972300" y="9708177"/>
          <a:ext cx="889000" cy="4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4" name="フローチャート : 判断 363"/>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129294</xdr:rowOff>
    </xdr:from>
    <xdr:ext cx="534377" cy="259045"/>
    <xdr:sp macro="" textlink="">
      <xdr:nvSpPr>
        <xdr:cNvPr id="365" name="テキスト ボックス 364"/>
        <xdr:cNvSpPr txBox="1"/>
      </xdr:nvSpPr>
      <xdr:spPr>
        <a:xfrm>
          <a:off x="7594111" y="99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6" name="フローチャート : 判断 365"/>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94139</xdr:rowOff>
    </xdr:from>
    <xdr:ext cx="534377" cy="259045"/>
    <xdr:sp macro="" textlink="">
      <xdr:nvSpPr>
        <xdr:cNvPr id="367" name="テキスト ボックス 366"/>
        <xdr:cNvSpPr txBox="1"/>
      </xdr:nvSpPr>
      <xdr:spPr>
        <a:xfrm>
          <a:off x="6705111" y="98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80850</xdr:rowOff>
    </xdr:from>
    <xdr:to>
      <xdr:col>15</xdr:col>
      <xdr:colOff>231775</xdr:colOff>
      <xdr:row>55</xdr:row>
      <xdr:rowOff>11000</xdr:rowOff>
    </xdr:to>
    <xdr:sp macro="" textlink="">
      <xdr:nvSpPr>
        <xdr:cNvPr id="373" name="円/楕円 372"/>
        <xdr:cNvSpPr/>
      </xdr:nvSpPr>
      <xdr:spPr>
        <a:xfrm>
          <a:off x="10426700" y="933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103727</xdr:rowOff>
    </xdr:from>
    <xdr:ext cx="534377" cy="259045"/>
    <xdr:sp macro="" textlink="">
      <xdr:nvSpPr>
        <xdr:cNvPr id="374" name="普通建設事業費該当値テキスト"/>
        <xdr:cNvSpPr txBox="1"/>
      </xdr:nvSpPr>
      <xdr:spPr>
        <a:xfrm>
          <a:off x="10528300" y="919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70,493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104102</xdr:rowOff>
    </xdr:from>
    <xdr:to>
      <xdr:col>14</xdr:col>
      <xdr:colOff>79375</xdr:colOff>
      <xdr:row>57</xdr:row>
      <xdr:rowOff>34252</xdr:rowOff>
    </xdr:to>
    <xdr:sp macro="" textlink="">
      <xdr:nvSpPr>
        <xdr:cNvPr id="375" name="円/楕円 374"/>
        <xdr:cNvSpPr/>
      </xdr:nvSpPr>
      <xdr:spPr>
        <a:xfrm>
          <a:off x="9588500" y="970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25379</xdr:rowOff>
    </xdr:from>
    <xdr:ext cx="534377" cy="259045"/>
    <xdr:sp macro="" textlink="">
      <xdr:nvSpPr>
        <xdr:cNvPr id="376" name="テキスト ボックス 375"/>
        <xdr:cNvSpPr txBox="1"/>
      </xdr:nvSpPr>
      <xdr:spPr>
        <a:xfrm>
          <a:off x="9372111" y="979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55328</xdr:rowOff>
    </xdr:from>
    <xdr:to>
      <xdr:col>12</xdr:col>
      <xdr:colOff>561975</xdr:colOff>
      <xdr:row>58</xdr:row>
      <xdr:rowOff>156928</xdr:rowOff>
    </xdr:to>
    <xdr:sp macro="" textlink="">
      <xdr:nvSpPr>
        <xdr:cNvPr id="377" name="円/楕円 376"/>
        <xdr:cNvSpPr/>
      </xdr:nvSpPr>
      <xdr:spPr>
        <a:xfrm>
          <a:off x="8699500" y="99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148055</xdr:rowOff>
    </xdr:from>
    <xdr:ext cx="534377" cy="259045"/>
    <xdr:sp macro="" textlink="">
      <xdr:nvSpPr>
        <xdr:cNvPr id="378" name="テキスト ボックス 377"/>
        <xdr:cNvSpPr txBox="1"/>
      </xdr:nvSpPr>
      <xdr:spPr>
        <a:xfrm>
          <a:off x="8483111" y="100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99089</xdr:rowOff>
    </xdr:from>
    <xdr:to>
      <xdr:col>11</xdr:col>
      <xdr:colOff>358775</xdr:colOff>
      <xdr:row>57</xdr:row>
      <xdr:rowOff>29239</xdr:rowOff>
    </xdr:to>
    <xdr:sp macro="" textlink="">
      <xdr:nvSpPr>
        <xdr:cNvPr id="379" name="円/楕円 378"/>
        <xdr:cNvSpPr/>
      </xdr:nvSpPr>
      <xdr:spPr>
        <a:xfrm>
          <a:off x="7810500" y="97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45766</xdr:rowOff>
    </xdr:from>
    <xdr:ext cx="534377" cy="259045"/>
    <xdr:sp macro="" textlink="">
      <xdr:nvSpPr>
        <xdr:cNvPr id="380" name="テキスト ボックス 379"/>
        <xdr:cNvSpPr txBox="1"/>
      </xdr:nvSpPr>
      <xdr:spPr>
        <a:xfrm>
          <a:off x="7594111" y="947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56177</xdr:rowOff>
    </xdr:from>
    <xdr:to>
      <xdr:col>10</xdr:col>
      <xdr:colOff>155575</xdr:colOff>
      <xdr:row>56</xdr:row>
      <xdr:rowOff>157777</xdr:rowOff>
    </xdr:to>
    <xdr:sp macro="" textlink="">
      <xdr:nvSpPr>
        <xdr:cNvPr id="381" name="円/楕円 380"/>
        <xdr:cNvSpPr/>
      </xdr:nvSpPr>
      <xdr:spPr>
        <a:xfrm>
          <a:off x="6921500" y="96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2854</xdr:rowOff>
    </xdr:from>
    <xdr:ext cx="534377" cy="259045"/>
    <xdr:sp macro="" textlink="">
      <xdr:nvSpPr>
        <xdr:cNvPr id="382" name="テキスト ボックス 381"/>
        <xdr:cNvSpPr txBox="1"/>
      </xdr:nvSpPr>
      <xdr:spPr>
        <a:xfrm>
          <a:off x="6705111" y="943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8" name="直線コネクタ 407"/>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9"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10" name="直線コネクタ 409"/>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11"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2" name="直線コネクタ 411"/>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51788</xdr:rowOff>
    </xdr:from>
    <xdr:to>
      <xdr:col>15</xdr:col>
      <xdr:colOff>180975</xdr:colOff>
      <xdr:row>77</xdr:row>
      <xdr:rowOff>111468</xdr:rowOff>
    </xdr:to>
    <xdr:cxnSp macro="">
      <xdr:nvCxnSpPr>
        <xdr:cNvPr id="413" name="直線コネクタ 412"/>
        <xdr:cNvCxnSpPr/>
      </xdr:nvCxnSpPr>
      <xdr:spPr>
        <a:xfrm flipV="1">
          <a:off x="9639300" y="13253438"/>
          <a:ext cx="838200" cy="5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74430</xdr:rowOff>
    </xdr:from>
    <xdr:ext cx="534377" cy="259045"/>
    <xdr:sp macro="" textlink="">
      <xdr:nvSpPr>
        <xdr:cNvPr id="414" name="普通建設事業費 （ うち新規整備　）平均値テキスト"/>
        <xdr:cNvSpPr txBox="1"/>
      </xdr:nvSpPr>
      <xdr:spPr>
        <a:xfrm>
          <a:off x="10528300" y="1327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5" name="フローチャート : 判断 414"/>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6" name="フローチャート : 判断 415"/>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2781</xdr:rowOff>
    </xdr:from>
    <xdr:ext cx="534377" cy="259045"/>
    <xdr:sp macro="" textlink="">
      <xdr:nvSpPr>
        <xdr:cNvPr id="417" name="テキスト ボックス 416"/>
        <xdr:cNvSpPr txBox="1"/>
      </xdr:nvSpPr>
      <xdr:spPr>
        <a:xfrm>
          <a:off x="9372111" y="133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988</xdr:rowOff>
    </xdr:from>
    <xdr:to>
      <xdr:col>15</xdr:col>
      <xdr:colOff>231775</xdr:colOff>
      <xdr:row>77</xdr:row>
      <xdr:rowOff>102588</xdr:rowOff>
    </xdr:to>
    <xdr:sp macro="" textlink="">
      <xdr:nvSpPr>
        <xdr:cNvPr id="423" name="円/楕円 422"/>
        <xdr:cNvSpPr/>
      </xdr:nvSpPr>
      <xdr:spPr>
        <a:xfrm>
          <a:off x="10426700" y="1320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23865</xdr:rowOff>
    </xdr:from>
    <xdr:ext cx="534377" cy="259045"/>
    <xdr:sp macro="" textlink="">
      <xdr:nvSpPr>
        <xdr:cNvPr id="424" name="普通建設事業費 （ うち新規整備　）該当値テキスト"/>
        <xdr:cNvSpPr txBox="1"/>
      </xdr:nvSpPr>
      <xdr:spPr>
        <a:xfrm>
          <a:off x="10528300" y="1305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23,884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60668</xdr:rowOff>
    </xdr:from>
    <xdr:to>
      <xdr:col>14</xdr:col>
      <xdr:colOff>79375</xdr:colOff>
      <xdr:row>77</xdr:row>
      <xdr:rowOff>162268</xdr:rowOff>
    </xdr:to>
    <xdr:sp macro="" textlink="">
      <xdr:nvSpPr>
        <xdr:cNvPr id="425" name="円/楕円 424"/>
        <xdr:cNvSpPr/>
      </xdr:nvSpPr>
      <xdr:spPr>
        <a:xfrm>
          <a:off x="9588500" y="1326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7345</xdr:rowOff>
    </xdr:from>
    <xdr:ext cx="534377" cy="259045"/>
    <xdr:sp macro="" textlink="">
      <xdr:nvSpPr>
        <xdr:cNvPr id="426" name="テキスト ボックス 425"/>
        <xdr:cNvSpPr txBox="1"/>
      </xdr:nvSpPr>
      <xdr:spPr>
        <a:xfrm>
          <a:off x="9372111" y="130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0" name="テキスト ボックス 43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2" name="テキスト ボックス 44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4" name="テキスト ボックス 44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6" name="テキスト ボックス 44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8" name="テキスト ボックス 44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2" name="直線コネクタ 451"/>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3"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4" name="直線コネクタ 453"/>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5"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6" name="直線コネクタ 455"/>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144892</xdr:rowOff>
    </xdr:from>
    <xdr:to>
      <xdr:col>15</xdr:col>
      <xdr:colOff>180975</xdr:colOff>
      <xdr:row>95</xdr:row>
      <xdr:rowOff>73471</xdr:rowOff>
    </xdr:to>
    <xdr:cxnSp macro="">
      <xdr:nvCxnSpPr>
        <xdr:cNvPr id="457" name="直線コネクタ 456"/>
        <xdr:cNvCxnSpPr/>
      </xdr:nvCxnSpPr>
      <xdr:spPr>
        <a:xfrm flipV="1">
          <a:off x="9639300" y="15746842"/>
          <a:ext cx="838200" cy="6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143484</xdr:rowOff>
    </xdr:from>
    <xdr:ext cx="534377" cy="259045"/>
    <xdr:sp macro="" textlink="">
      <xdr:nvSpPr>
        <xdr:cNvPr id="458" name="普通建設事業費 （ うち更新整備　）平均値テキスト"/>
        <xdr:cNvSpPr txBox="1"/>
      </xdr:nvSpPr>
      <xdr:spPr>
        <a:xfrm>
          <a:off x="10528300" y="16259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9" name="フローチャート : 判断 458"/>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60" name="フローチャート : 判断 459"/>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61" name="テキスト ボックス 460"/>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94092</xdr:rowOff>
    </xdr:from>
    <xdr:to>
      <xdr:col>15</xdr:col>
      <xdr:colOff>231775</xdr:colOff>
      <xdr:row>92</xdr:row>
      <xdr:rowOff>24242</xdr:rowOff>
    </xdr:to>
    <xdr:sp macro="" textlink="">
      <xdr:nvSpPr>
        <xdr:cNvPr id="467" name="円/楕円 466"/>
        <xdr:cNvSpPr/>
      </xdr:nvSpPr>
      <xdr:spPr>
        <a:xfrm>
          <a:off x="10426700" y="1569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116969</xdr:rowOff>
    </xdr:from>
    <xdr:ext cx="534377" cy="259045"/>
    <xdr:sp macro="" textlink="">
      <xdr:nvSpPr>
        <xdr:cNvPr id="468" name="普通建設事業費 （ うち更新整備　）該当値テキスト"/>
        <xdr:cNvSpPr txBox="1"/>
      </xdr:nvSpPr>
      <xdr:spPr>
        <a:xfrm>
          <a:off x="10528300" y="155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40,591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22671</xdr:rowOff>
    </xdr:from>
    <xdr:to>
      <xdr:col>14</xdr:col>
      <xdr:colOff>79375</xdr:colOff>
      <xdr:row>95</xdr:row>
      <xdr:rowOff>124271</xdr:rowOff>
    </xdr:to>
    <xdr:sp macro="" textlink="">
      <xdr:nvSpPr>
        <xdr:cNvPr id="469" name="円/楕円 468"/>
        <xdr:cNvSpPr/>
      </xdr:nvSpPr>
      <xdr:spPr>
        <a:xfrm>
          <a:off x="9588500" y="1631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115398</xdr:rowOff>
    </xdr:from>
    <xdr:ext cx="534377" cy="259045"/>
    <xdr:sp macro="" textlink="">
      <xdr:nvSpPr>
        <xdr:cNvPr id="470" name="テキスト ボックス 469"/>
        <xdr:cNvSpPr txBox="1"/>
      </xdr:nvSpPr>
      <xdr:spPr>
        <a:xfrm>
          <a:off x="9372111" y="1640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1" name="直線コネクタ 48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2" name="テキスト ボックス 48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3" name="直線コネクタ 48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4" name="テキスト ボックス 48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5" name="直線コネクタ 48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6" name="テキスト ボックス 48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7" name="直線コネクタ 48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8" name="テキスト ボックス 48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9" name="直線コネクタ 48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0" name="テキスト ボックス 48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4" name="直線コネクタ 493"/>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5"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6" name="直線コネクタ 49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7"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8" name="直線コネクタ 497"/>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37935</xdr:rowOff>
    </xdr:from>
    <xdr:to>
      <xdr:col>23</xdr:col>
      <xdr:colOff>517525</xdr:colOff>
      <xdr:row>39</xdr:row>
      <xdr:rowOff>38011</xdr:rowOff>
    </xdr:to>
    <xdr:cxnSp macro="">
      <xdr:nvCxnSpPr>
        <xdr:cNvPr id="499" name="直線コネクタ 498"/>
        <xdr:cNvCxnSpPr/>
      </xdr:nvCxnSpPr>
      <xdr:spPr>
        <a:xfrm flipV="1">
          <a:off x="15481300" y="6724485"/>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500"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501" name="フローチャート : 判断 500"/>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38011</xdr:rowOff>
    </xdr:from>
    <xdr:to>
      <xdr:col>22</xdr:col>
      <xdr:colOff>365125</xdr:colOff>
      <xdr:row>39</xdr:row>
      <xdr:rowOff>41821</xdr:rowOff>
    </xdr:to>
    <xdr:cxnSp macro="">
      <xdr:nvCxnSpPr>
        <xdr:cNvPr id="502" name="直線コネクタ 501"/>
        <xdr:cNvCxnSpPr/>
      </xdr:nvCxnSpPr>
      <xdr:spPr>
        <a:xfrm flipV="1">
          <a:off x="14592300" y="672456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3" name="フローチャート : 判断 502"/>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4" name="テキスト ボックス 503"/>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21590</xdr:rowOff>
    </xdr:from>
    <xdr:to>
      <xdr:col>21</xdr:col>
      <xdr:colOff>161925</xdr:colOff>
      <xdr:row>39</xdr:row>
      <xdr:rowOff>41821</xdr:rowOff>
    </xdr:to>
    <xdr:cxnSp macro="">
      <xdr:nvCxnSpPr>
        <xdr:cNvPr id="505" name="直線コネクタ 504"/>
        <xdr:cNvCxnSpPr/>
      </xdr:nvCxnSpPr>
      <xdr:spPr>
        <a:xfrm>
          <a:off x="13703300" y="6708140"/>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6" name="フローチャート : 判断 505"/>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7" name="テキスト ボックス 506"/>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21590</xdr:rowOff>
    </xdr:from>
    <xdr:to>
      <xdr:col>19</xdr:col>
      <xdr:colOff>644525</xdr:colOff>
      <xdr:row>39</xdr:row>
      <xdr:rowOff>32106</xdr:rowOff>
    </xdr:to>
    <xdr:cxnSp macro="">
      <xdr:nvCxnSpPr>
        <xdr:cNvPr id="508" name="直線コネクタ 507"/>
        <xdr:cNvCxnSpPr/>
      </xdr:nvCxnSpPr>
      <xdr:spPr>
        <a:xfrm flipV="1">
          <a:off x="12814300" y="670814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9" name="フローチャート : 判断 508"/>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10" name="テキスト ボックス 509"/>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11" name="フローチャート : 判断 510"/>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2" name="テキスト ボックス 511"/>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158585</xdr:rowOff>
    </xdr:from>
    <xdr:to>
      <xdr:col>23</xdr:col>
      <xdr:colOff>568325</xdr:colOff>
      <xdr:row>39</xdr:row>
      <xdr:rowOff>88735</xdr:rowOff>
    </xdr:to>
    <xdr:sp macro="" textlink="">
      <xdr:nvSpPr>
        <xdr:cNvPr id="518" name="円/楕円 517"/>
        <xdr:cNvSpPr/>
      </xdr:nvSpPr>
      <xdr:spPr>
        <a:xfrm>
          <a:off x="16268700" y="66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378565" cy="259045"/>
    <xdr:sp macro="" textlink="">
      <xdr:nvSpPr>
        <xdr:cNvPr id="519" name="災害復旧事業費該当値テキスト"/>
        <xdr:cNvSpPr txBox="1"/>
      </xdr:nvSpPr>
      <xdr:spPr>
        <a:xfrm>
          <a:off x="16370300" y="6619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158661</xdr:rowOff>
    </xdr:from>
    <xdr:to>
      <xdr:col>22</xdr:col>
      <xdr:colOff>415925</xdr:colOff>
      <xdr:row>39</xdr:row>
      <xdr:rowOff>88811</xdr:rowOff>
    </xdr:to>
    <xdr:sp macro="" textlink="">
      <xdr:nvSpPr>
        <xdr:cNvPr id="520" name="円/楕円 519"/>
        <xdr:cNvSpPr/>
      </xdr:nvSpPr>
      <xdr:spPr>
        <a:xfrm>
          <a:off x="15430500" y="66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79938</xdr:rowOff>
    </xdr:from>
    <xdr:ext cx="378565" cy="259045"/>
    <xdr:sp macro="" textlink="">
      <xdr:nvSpPr>
        <xdr:cNvPr id="521" name="テキスト ボックス 520"/>
        <xdr:cNvSpPr txBox="1"/>
      </xdr:nvSpPr>
      <xdr:spPr>
        <a:xfrm>
          <a:off x="15292017" y="676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162471</xdr:rowOff>
    </xdr:from>
    <xdr:to>
      <xdr:col>21</xdr:col>
      <xdr:colOff>212725</xdr:colOff>
      <xdr:row>39</xdr:row>
      <xdr:rowOff>92621</xdr:rowOff>
    </xdr:to>
    <xdr:sp macro="" textlink="">
      <xdr:nvSpPr>
        <xdr:cNvPr id="522" name="円/楕円 521"/>
        <xdr:cNvSpPr/>
      </xdr:nvSpPr>
      <xdr:spPr>
        <a:xfrm>
          <a:off x="14541500" y="6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83748</xdr:rowOff>
    </xdr:from>
    <xdr:ext cx="313932" cy="259045"/>
    <xdr:sp macro="" textlink="">
      <xdr:nvSpPr>
        <xdr:cNvPr id="523" name="テキスト ボックス 522"/>
        <xdr:cNvSpPr txBox="1"/>
      </xdr:nvSpPr>
      <xdr:spPr>
        <a:xfrm>
          <a:off x="14435333" y="6770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142240</xdr:rowOff>
    </xdr:from>
    <xdr:to>
      <xdr:col>20</xdr:col>
      <xdr:colOff>9525</xdr:colOff>
      <xdr:row>39</xdr:row>
      <xdr:rowOff>72390</xdr:rowOff>
    </xdr:to>
    <xdr:sp macro="" textlink="">
      <xdr:nvSpPr>
        <xdr:cNvPr id="524" name="円/楕円 523"/>
        <xdr:cNvSpPr/>
      </xdr:nvSpPr>
      <xdr:spPr>
        <a:xfrm>
          <a:off x="13652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63517</xdr:rowOff>
    </xdr:from>
    <xdr:ext cx="378565" cy="259045"/>
    <xdr:sp macro="" textlink="">
      <xdr:nvSpPr>
        <xdr:cNvPr id="525" name="テキスト ボックス 524"/>
        <xdr:cNvSpPr txBox="1"/>
      </xdr:nvSpPr>
      <xdr:spPr>
        <a:xfrm>
          <a:off x="13514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152756</xdr:rowOff>
    </xdr:from>
    <xdr:to>
      <xdr:col>18</xdr:col>
      <xdr:colOff>492125</xdr:colOff>
      <xdr:row>39</xdr:row>
      <xdr:rowOff>82906</xdr:rowOff>
    </xdr:to>
    <xdr:sp macro="" textlink="">
      <xdr:nvSpPr>
        <xdr:cNvPr id="526" name="円/楕円 525"/>
        <xdr:cNvSpPr/>
      </xdr:nvSpPr>
      <xdr:spPr>
        <a:xfrm>
          <a:off x="12763500" y="66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74033</xdr:rowOff>
    </xdr:from>
    <xdr:ext cx="378565" cy="259045"/>
    <xdr:sp macro="" textlink="">
      <xdr:nvSpPr>
        <xdr:cNvPr id="527" name="テキスト ボックス 526"/>
        <xdr:cNvSpPr txBox="1"/>
      </xdr:nvSpPr>
      <xdr:spPr>
        <a:xfrm>
          <a:off x="12625017" y="67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フローチャート :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2" name="フローチャート :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3" name="テキスト ボックス 55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5" name="フローチャート :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6" name="テキスト ボックス 55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8" name="フローチャート :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9" name="テキスト ボックス 55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フローチャート :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1" name="テキスト ボックス 56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7" name="円/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9" name="円/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0" name="テキスト ボックス 56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1" name="円/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2" name="テキスト ボックス 57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3" name="円/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4" name="テキスト ボックス 57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5" name="円/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6" name="テキスト ボックス 57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7" name="テキスト ボックス 58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8" name="直線コネクタ 58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9" name="テキスト ボックス 58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0" name="直線コネクタ 58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1" name="テキスト ボックス 59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2" name="直線コネクタ 59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3" name="テキスト ボックス 59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4" name="直線コネクタ 59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5" name="テキスト ボックス 59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9" name="直線コネクタ 598"/>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600"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601" name="直線コネクタ 600"/>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2"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3" name="直線コネクタ 602"/>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20851</xdr:rowOff>
    </xdr:from>
    <xdr:to>
      <xdr:col>23</xdr:col>
      <xdr:colOff>517525</xdr:colOff>
      <xdr:row>75</xdr:row>
      <xdr:rowOff>21925</xdr:rowOff>
    </xdr:to>
    <xdr:cxnSp macro="">
      <xdr:nvCxnSpPr>
        <xdr:cNvPr id="604" name="直線コネクタ 603"/>
        <xdr:cNvCxnSpPr/>
      </xdr:nvCxnSpPr>
      <xdr:spPr>
        <a:xfrm>
          <a:off x="15481300" y="12879601"/>
          <a:ext cx="8382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156687</xdr:rowOff>
    </xdr:from>
    <xdr:ext cx="534377" cy="259045"/>
    <xdr:sp macro="" textlink="">
      <xdr:nvSpPr>
        <xdr:cNvPr id="605" name="公債費平均値テキスト"/>
        <xdr:cNvSpPr txBox="1"/>
      </xdr:nvSpPr>
      <xdr:spPr>
        <a:xfrm>
          <a:off x="16370300" y="1301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6" name="フローチャート : 判断 605"/>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11250</xdr:rowOff>
    </xdr:from>
    <xdr:to>
      <xdr:col>22</xdr:col>
      <xdr:colOff>365125</xdr:colOff>
      <xdr:row>75</xdr:row>
      <xdr:rowOff>20851</xdr:rowOff>
    </xdr:to>
    <xdr:cxnSp macro="">
      <xdr:nvCxnSpPr>
        <xdr:cNvPr id="607" name="直線コネクタ 606"/>
        <xdr:cNvCxnSpPr/>
      </xdr:nvCxnSpPr>
      <xdr:spPr>
        <a:xfrm>
          <a:off x="14592300" y="1287000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8" name="フローチャート : 判断 607"/>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48993</xdr:rowOff>
    </xdr:from>
    <xdr:ext cx="534377" cy="259045"/>
    <xdr:sp macro="" textlink="">
      <xdr:nvSpPr>
        <xdr:cNvPr id="609" name="テキスト ボックス 608"/>
        <xdr:cNvSpPr txBox="1"/>
      </xdr:nvSpPr>
      <xdr:spPr>
        <a:xfrm>
          <a:off x="15214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8278</xdr:rowOff>
    </xdr:from>
    <xdr:to>
      <xdr:col>21</xdr:col>
      <xdr:colOff>161925</xdr:colOff>
      <xdr:row>75</xdr:row>
      <xdr:rowOff>11250</xdr:rowOff>
    </xdr:to>
    <xdr:cxnSp macro="">
      <xdr:nvCxnSpPr>
        <xdr:cNvPr id="610" name="直線コネクタ 609"/>
        <xdr:cNvCxnSpPr/>
      </xdr:nvCxnSpPr>
      <xdr:spPr>
        <a:xfrm>
          <a:off x="13703300" y="128670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11" name="フローチャート : 判断 610"/>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38912</xdr:rowOff>
    </xdr:from>
    <xdr:ext cx="534377" cy="259045"/>
    <xdr:sp macro="" textlink="">
      <xdr:nvSpPr>
        <xdr:cNvPr id="612" name="テキスト ボックス 611"/>
        <xdr:cNvSpPr txBox="1"/>
      </xdr:nvSpPr>
      <xdr:spPr>
        <a:xfrm>
          <a:off x="14325111" y="130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8278</xdr:rowOff>
    </xdr:from>
    <xdr:to>
      <xdr:col>19</xdr:col>
      <xdr:colOff>644525</xdr:colOff>
      <xdr:row>75</xdr:row>
      <xdr:rowOff>20600</xdr:rowOff>
    </xdr:to>
    <xdr:cxnSp macro="">
      <xdr:nvCxnSpPr>
        <xdr:cNvPr id="613" name="直線コネクタ 612"/>
        <xdr:cNvCxnSpPr/>
      </xdr:nvCxnSpPr>
      <xdr:spPr>
        <a:xfrm flipV="1">
          <a:off x="12814300" y="12867028"/>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4" name="フローチャート : 判断 613"/>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26156</xdr:rowOff>
    </xdr:from>
    <xdr:ext cx="534377" cy="259045"/>
    <xdr:sp macro="" textlink="">
      <xdr:nvSpPr>
        <xdr:cNvPr id="615" name="テキスト ボックス 614"/>
        <xdr:cNvSpPr txBox="1"/>
      </xdr:nvSpPr>
      <xdr:spPr>
        <a:xfrm>
          <a:off x="13436111" y="130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6" name="フローチャート : 判断 615"/>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159111</xdr:rowOff>
    </xdr:from>
    <xdr:ext cx="534377" cy="259045"/>
    <xdr:sp macro="" textlink="">
      <xdr:nvSpPr>
        <xdr:cNvPr id="617" name="テキスト ボックス 616"/>
        <xdr:cNvSpPr txBox="1"/>
      </xdr:nvSpPr>
      <xdr:spPr>
        <a:xfrm>
          <a:off x="1254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142575</xdr:rowOff>
    </xdr:from>
    <xdr:to>
      <xdr:col>23</xdr:col>
      <xdr:colOff>568325</xdr:colOff>
      <xdr:row>75</xdr:row>
      <xdr:rowOff>72725</xdr:rowOff>
    </xdr:to>
    <xdr:sp macro="" textlink="">
      <xdr:nvSpPr>
        <xdr:cNvPr id="623" name="円/楕円 622"/>
        <xdr:cNvSpPr/>
      </xdr:nvSpPr>
      <xdr:spPr>
        <a:xfrm>
          <a:off x="16268700" y="1282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165452</xdr:rowOff>
    </xdr:from>
    <xdr:ext cx="534377" cy="259045"/>
    <xdr:sp macro="" textlink="">
      <xdr:nvSpPr>
        <xdr:cNvPr id="624" name="公債費該当値テキスト"/>
        <xdr:cNvSpPr txBox="1"/>
      </xdr:nvSpPr>
      <xdr:spPr>
        <a:xfrm>
          <a:off x="16370300" y="126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47,652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141501</xdr:rowOff>
    </xdr:from>
    <xdr:to>
      <xdr:col>22</xdr:col>
      <xdr:colOff>415925</xdr:colOff>
      <xdr:row>75</xdr:row>
      <xdr:rowOff>71651</xdr:rowOff>
    </xdr:to>
    <xdr:sp macro="" textlink="">
      <xdr:nvSpPr>
        <xdr:cNvPr id="625" name="円/楕円 624"/>
        <xdr:cNvSpPr/>
      </xdr:nvSpPr>
      <xdr:spPr>
        <a:xfrm>
          <a:off x="15430500" y="128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88178</xdr:rowOff>
    </xdr:from>
    <xdr:ext cx="534377" cy="259045"/>
    <xdr:sp macro="" textlink="">
      <xdr:nvSpPr>
        <xdr:cNvPr id="626" name="テキスト ボックス 625"/>
        <xdr:cNvSpPr txBox="1"/>
      </xdr:nvSpPr>
      <xdr:spPr>
        <a:xfrm>
          <a:off x="15214111" y="1260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131900</xdr:rowOff>
    </xdr:from>
    <xdr:to>
      <xdr:col>21</xdr:col>
      <xdr:colOff>212725</xdr:colOff>
      <xdr:row>75</xdr:row>
      <xdr:rowOff>62050</xdr:rowOff>
    </xdr:to>
    <xdr:sp macro="" textlink="">
      <xdr:nvSpPr>
        <xdr:cNvPr id="627" name="円/楕円 626"/>
        <xdr:cNvSpPr/>
      </xdr:nvSpPr>
      <xdr:spPr>
        <a:xfrm>
          <a:off x="14541500" y="128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78577</xdr:rowOff>
    </xdr:from>
    <xdr:ext cx="534377" cy="259045"/>
    <xdr:sp macro="" textlink="">
      <xdr:nvSpPr>
        <xdr:cNvPr id="628" name="テキスト ボックス 627"/>
        <xdr:cNvSpPr txBox="1"/>
      </xdr:nvSpPr>
      <xdr:spPr>
        <a:xfrm>
          <a:off x="14325111" y="1259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128928</xdr:rowOff>
    </xdr:from>
    <xdr:to>
      <xdr:col>20</xdr:col>
      <xdr:colOff>9525</xdr:colOff>
      <xdr:row>75</xdr:row>
      <xdr:rowOff>59078</xdr:rowOff>
    </xdr:to>
    <xdr:sp macro="" textlink="">
      <xdr:nvSpPr>
        <xdr:cNvPr id="629" name="円/楕円 628"/>
        <xdr:cNvSpPr/>
      </xdr:nvSpPr>
      <xdr:spPr>
        <a:xfrm>
          <a:off x="13652500" y="1281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75605</xdr:rowOff>
    </xdr:from>
    <xdr:ext cx="534377" cy="259045"/>
    <xdr:sp macro="" textlink="">
      <xdr:nvSpPr>
        <xdr:cNvPr id="630" name="テキスト ボックス 629"/>
        <xdr:cNvSpPr txBox="1"/>
      </xdr:nvSpPr>
      <xdr:spPr>
        <a:xfrm>
          <a:off x="13436111" y="125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141250</xdr:rowOff>
    </xdr:from>
    <xdr:to>
      <xdr:col>18</xdr:col>
      <xdr:colOff>492125</xdr:colOff>
      <xdr:row>75</xdr:row>
      <xdr:rowOff>71400</xdr:rowOff>
    </xdr:to>
    <xdr:sp macro="" textlink="">
      <xdr:nvSpPr>
        <xdr:cNvPr id="631" name="円/楕円 630"/>
        <xdr:cNvSpPr/>
      </xdr:nvSpPr>
      <xdr:spPr>
        <a:xfrm>
          <a:off x="12763500" y="1282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87927</xdr:rowOff>
    </xdr:from>
    <xdr:ext cx="534377" cy="259045"/>
    <xdr:sp macro="" textlink="">
      <xdr:nvSpPr>
        <xdr:cNvPr id="632" name="テキスト ボックス 631"/>
        <xdr:cNvSpPr txBox="1"/>
      </xdr:nvSpPr>
      <xdr:spPr>
        <a:xfrm>
          <a:off x="12547111" y="1260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6" name="テキスト ボックス 64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8" name="テキスト ボックス 64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0" name="テキスト ボックス 64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2" name="テキスト ボックス 65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4" name="テキスト ボックス 65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6" name="直線コネクタ 655"/>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7"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8" name="直線コネクタ 657"/>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9"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60" name="直線コネクタ 659"/>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80111</xdr:rowOff>
    </xdr:from>
    <xdr:to>
      <xdr:col>23</xdr:col>
      <xdr:colOff>517525</xdr:colOff>
      <xdr:row>98</xdr:row>
      <xdr:rowOff>87998</xdr:rowOff>
    </xdr:to>
    <xdr:cxnSp macro="">
      <xdr:nvCxnSpPr>
        <xdr:cNvPr id="661" name="直線コネクタ 660"/>
        <xdr:cNvCxnSpPr/>
      </xdr:nvCxnSpPr>
      <xdr:spPr>
        <a:xfrm flipV="1">
          <a:off x="15481300" y="16710761"/>
          <a:ext cx="838200" cy="17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56278</xdr:rowOff>
    </xdr:from>
    <xdr:ext cx="469744" cy="259045"/>
    <xdr:sp macro="" textlink="">
      <xdr:nvSpPr>
        <xdr:cNvPr id="662" name="積立金平均値テキスト"/>
        <xdr:cNvSpPr txBox="1"/>
      </xdr:nvSpPr>
      <xdr:spPr>
        <a:xfrm>
          <a:off x="16370300" y="1668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3" name="フローチャート : 判断 662"/>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162027</xdr:rowOff>
    </xdr:from>
    <xdr:to>
      <xdr:col>22</xdr:col>
      <xdr:colOff>365125</xdr:colOff>
      <xdr:row>98</xdr:row>
      <xdr:rowOff>87998</xdr:rowOff>
    </xdr:to>
    <xdr:cxnSp macro="">
      <xdr:nvCxnSpPr>
        <xdr:cNvPr id="664" name="直線コネクタ 663"/>
        <xdr:cNvCxnSpPr/>
      </xdr:nvCxnSpPr>
      <xdr:spPr>
        <a:xfrm>
          <a:off x="14592300" y="16278327"/>
          <a:ext cx="889000" cy="61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5" name="フローチャート : 判断 664"/>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6" name="テキスト ボックス 665"/>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162027</xdr:rowOff>
    </xdr:from>
    <xdr:to>
      <xdr:col>21</xdr:col>
      <xdr:colOff>161925</xdr:colOff>
      <xdr:row>96</xdr:row>
      <xdr:rowOff>139472</xdr:rowOff>
    </xdr:to>
    <xdr:cxnSp macro="">
      <xdr:nvCxnSpPr>
        <xdr:cNvPr id="667" name="直線コネクタ 666"/>
        <xdr:cNvCxnSpPr/>
      </xdr:nvCxnSpPr>
      <xdr:spPr>
        <a:xfrm flipV="1">
          <a:off x="13703300" y="16278327"/>
          <a:ext cx="889000" cy="3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8" name="フローチャート : 判断 667"/>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59250</xdr:rowOff>
    </xdr:from>
    <xdr:ext cx="469744" cy="259045"/>
    <xdr:sp macro="" textlink="">
      <xdr:nvSpPr>
        <xdr:cNvPr id="669" name="テキスト ボックス 668"/>
        <xdr:cNvSpPr txBox="1"/>
      </xdr:nvSpPr>
      <xdr:spPr>
        <a:xfrm>
          <a:off x="14357427" y="1668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139472</xdr:rowOff>
    </xdr:from>
    <xdr:to>
      <xdr:col>19</xdr:col>
      <xdr:colOff>644525</xdr:colOff>
      <xdr:row>98</xdr:row>
      <xdr:rowOff>19419</xdr:rowOff>
    </xdr:to>
    <xdr:cxnSp macro="">
      <xdr:nvCxnSpPr>
        <xdr:cNvPr id="670" name="直線コネクタ 669"/>
        <xdr:cNvCxnSpPr/>
      </xdr:nvCxnSpPr>
      <xdr:spPr>
        <a:xfrm flipV="1">
          <a:off x="12814300" y="16598672"/>
          <a:ext cx="889000" cy="2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71" name="フローチャート : 判断 670"/>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69842</xdr:rowOff>
    </xdr:from>
    <xdr:ext cx="469744" cy="259045"/>
    <xdr:sp macro="" textlink="">
      <xdr:nvSpPr>
        <xdr:cNvPr id="672" name="テキスト ボックス 671"/>
        <xdr:cNvSpPr txBox="1"/>
      </xdr:nvSpPr>
      <xdr:spPr>
        <a:xfrm>
          <a:off x="13468427" y="1670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3" name="フローチャート : 判断 672"/>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4" name="テキスト ボックス 673"/>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29311</xdr:rowOff>
    </xdr:from>
    <xdr:to>
      <xdr:col>23</xdr:col>
      <xdr:colOff>568325</xdr:colOff>
      <xdr:row>97</xdr:row>
      <xdr:rowOff>130911</xdr:rowOff>
    </xdr:to>
    <xdr:sp macro="" textlink="">
      <xdr:nvSpPr>
        <xdr:cNvPr id="680" name="円/楕円 679"/>
        <xdr:cNvSpPr/>
      </xdr:nvSpPr>
      <xdr:spPr>
        <a:xfrm>
          <a:off x="16268700" y="166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52188</xdr:rowOff>
    </xdr:from>
    <xdr:ext cx="469744" cy="259045"/>
    <xdr:sp macro="" textlink="">
      <xdr:nvSpPr>
        <xdr:cNvPr id="681" name="積立金該当値テキスト"/>
        <xdr:cNvSpPr txBox="1"/>
      </xdr:nvSpPr>
      <xdr:spPr>
        <a:xfrm>
          <a:off x="16370300" y="165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37198</xdr:rowOff>
    </xdr:from>
    <xdr:to>
      <xdr:col>22</xdr:col>
      <xdr:colOff>415925</xdr:colOff>
      <xdr:row>98</xdr:row>
      <xdr:rowOff>138798</xdr:rowOff>
    </xdr:to>
    <xdr:sp macro="" textlink="">
      <xdr:nvSpPr>
        <xdr:cNvPr id="682" name="円/楕円 681"/>
        <xdr:cNvSpPr/>
      </xdr:nvSpPr>
      <xdr:spPr>
        <a:xfrm>
          <a:off x="15430500" y="168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129925</xdr:rowOff>
    </xdr:from>
    <xdr:ext cx="469744" cy="259045"/>
    <xdr:sp macro="" textlink="">
      <xdr:nvSpPr>
        <xdr:cNvPr id="683" name="テキスト ボックス 682"/>
        <xdr:cNvSpPr txBox="1"/>
      </xdr:nvSpPr>
      <xdr:spPr>
        <a:xfrm>
          <a:off x="15246427" y="1693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111227</xdr:rowOff>
    </xdr:from>
    <xdr:to>
      <xdr:col>21</xdr:col>
      <xdr:colOff>212725</xdr:colOff>
      <xdr:row>95</xdr:row>
      <xdr:rowOff>41377</xdr:rowOff>
    </xdr:to>
    <xdr:sp macro="" textlink="">
      <xdr:nvSpPr>
        <xdr:cNvPr id="684" name="円/楕円 683"/>
        <xdr:cNvSpPr/>
      </xdr:nvSpPr>
      <xdr:spPr>
        <a:xfrm>
          <a:off x="14541500" y="1622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57904</xdr:rowOff>
    </xdr:from>
    <xdr:ext cx="534377" cy="259045"/>
    <xdr:sp macro="" textlink="">
      <xdr:nvSpPr>
        <xdr:cNvPr id="685" name="テキスト ボックス 684"/>
        <xdr:cNvSpPr txBox="1"/>
      </xdr:nvSpPr>
      <xdr:spPr>
        <a:xfrm>
          <a:off x="14325111" y="1600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88672</xdr:rowOff>
    </xdr:from>
    <xdr:to>
      <xdr:col>20</xdr:col>
      <xdr:colOff>9525</xdr:colOff>
      <xdr:row>97</xdr:row>
      <xdr:rowOff>18822</xdr:rowOff>
    </xdr:to>
    <xdr:sp macro="" textlink="">
      <xdr:nvSpPr>
        <xdr:cNvPr id="686" name="円/楕円 685"/>
        <xdr:cNvSpPr/>
      </xdr:nvSpPr>
      <xdr:spPr>
        <a:xfrm>
          <a:off x="13652500" y="165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35349</xdr:rowOff>
    </xdr:from>
    <xdr:ext cx="534377" cy="259045"/>
    <xdr:sp macro="" textlink="">
      <xdr:nvSpPr>
        <xdr:cNvPr id="687" name="テキスト ボックス 686"/>
        <xdr:cNvSpPr txBox="1"/>
      </xdr:nvSpPr>
      <xdr:spPr>
        <a:xfrm>
          <a:off x="13436111" y="163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140069</xdr:rowOff>
    </xdr:from>
    <xdr:to>
      <xdr:col>18</xdr:col>
      <xdr:colOff>492125</xdr:colOff>
      <xdr:row>98</xdr:row>
      <xdr:rowOff>70219</xdr:rowOff>
    </xdr:to>
    <xdr:sp macro="" textlink="">
      <xdr:nvSpPr>
        <xdr:cNvPr id="688" name="円/楕円 687"/>
        <xdr:cNvSpPr/>
      </xdr:nvSpPr>
      <xdr:spPr>
        <a:xfrm>
          <a:off x="12763500" y="167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61346</xdr:rowOff>
    </xdr:from>
    <xdr:ext cx="469744" cy="259045"/>
    <xdr:sp macro="" textlink="">
      <xdr:nvSpPr>
        <xdr:cNvPr id="689" name="テキスト ボックス 688"/>
        <xdr:cNvSpPr txBox="1"/>
      </xdr:nvSpPr>
      <xdr:spPr>
        <a:xfrm>
          <a:off x="12579427" y="1686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0" name="直線コネクタ 69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1" name="テキスト ボックス 70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2" name="直線コネクタ 70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3" name="テキスト ボックス 70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4" name="直線コネクタ 70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5" name="テキスト ボックス 70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6" name="直線コネクタ 70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7" name="テキスト ボックス 70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8" name="直線コネクタ 70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9" name="テキスト ボックス 70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0" name="直線コネクタ 70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1" name="テキスト ボックス 71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5" name="直線コネクタ 714"/>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7" name="直線コネクタ 71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8"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9" name="直線コネクタ 718"/>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15766</xdr:rowOff>
    </xdr:from>
    <xdr:to>
      <xdr:col>32</xdr:col>
      <xdr:colOff>187325</xdr:colOff>
      <xdr:row>36</xdr:row>
      <xdr:rowOff>52995</xdr:rowOff>
    </xdr:to>
    <xdr:cxnSp macro="">
      <xdr:nvCxnSpPr>
        <xdr:cNvPr id="720" name="直線コネクタ 719"/>
        <xdr:cNvCxnSpPr/>
      </xdr:nvCxnSpPr>
      <xdr:spPr>
        <a:xfrm flipV="1">
          <a:off x="21323300" y="6187966"/>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69613</xdr:rowOff>
    </xdr:from>
    <xdr:ext cx="469744" cy="259045"/>
    <xdr:sp macro="" textlink="">
      <xdr:nvSpPr>
        <xdr:cNvPr id="721" name="投資及び出資金平均値テキスト"/>
        <xdr:cNvSpPr txBox="1"/>
      </xdr:nvSpPr>
      <xdr:spPr>
        <a:xfrm>
          <a:off x="22212300" y="6413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2" name="フローチャート : 判断 721"/>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34217</xdr:rowOff>
    </xdr:from>
    <xdr:to>
      <xdr:col>31</xdr:col>
      <xdr:colOff>34925</xdr:colOff>
      <xdr:row>36</xdr:row>
      <xdr:rowOff>52995</xdr:rowOff>
    </xdr:to>
    <xdr:cxnSp macro="">
      <xdr:nvCxnSpPr>
        <xdr:cNvPr id="723" name="直線コネクタ 722"/>
        <xdr:cNvCxnSpPr/>
      </xdr:nvCxnSpPr>
      <xdr:spPr>
        <a:xfrm>
          <a:off x="20434300" y="6034967"/>
          <a:ext cx="889000" cy="19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4" name="フローチャート : 判断 723"/>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164645</xdr:rowOff>
    </xdr:from>
    <xdr:ext cx="469744" cy="259045"/>
    <xdr:sp macro="" textlink="">
      <xdr:nvSpPr>
        <xdr:cNvPr id="725" name="テキスト ボックス 724"/>
        <xdr:cNvSpPr txBox="1"/>
      </xdr:nvSpPr>
      <xdr:spPr>
        <a:xfrm>
          <a:off x="21088427"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149660</xdr:rowOff>
    </xdr:from>
    <xdr:to>
      <xdr:col>29</xdr:col>
      <xdr:colOff>517525</xdr:colOff>
      <xdr:row>35</xdr:row>
      <xdr:rowOff>34217</xdr:rowOff>
    </xdr:to>
    <xdr:cxnSp macro="">
      <xdr:nvCxnSpPr>
        <xdr:cNvPr id="726" name="直線コネクタ 725"/>
        <xdr:cNvCxnSpPr/>
      </xdr:nvCxnSpPr>
      <xdr:spPr>
        <a:xfrm>
          <a:off x="19545300" y="5978960"/>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7" name="フローチャート : 判断 726"/>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89861</xdr:rowOff>
    </xdr:from>
    <xdr:ext cx="469744" cy="259045"/>
    <xdr:sp macro="" textlink="">
      <xdr:nvSpPr>
        <xdr:cNvPr id="728" name="テキスト ボックス 727"/>
        <xdr:cNvSpPr txBox="1"/>
      </xdr:nvSpPr>
      <xdr:spPr>
        <a:xfrm>
          <a:off x="20199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149660</xdr:rowOff>
    </xdr:from>
    <xdr:to>
      <xdr:col>28</xdr:col>
      <xdr:colOff>314325</xdr:colOff>
      <xdr:row>35</xdr:row>
      <xdr:rowOff>10051</xdr:rowOff>
    </xdr:to>
    <xdr:cxnSp macro="">
      <xdr:nvCxnSpPr>
        <xdr:cNvPr id="729" name="直線コネクタ 728"/>
        <xdr:cNvCxnSpPr/>
      </xdr:nvCxnSpPr>
      <xdr:spPr>
        <a:xfrm flipV="1">
          <a:off x="18656300" y="5978960"/>
          <a:ext cx="8890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30" name="フローチャート : 判断 729"/>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77450</xdr:rowOff>
    </xdr:from>
    <xdr:ext cx="469744" cy="259045"/>
    <xdr:sp macro="" textlink="">
      <xdr:nvSpPr>
        <xdr:cNvPr id="731" name="テキスト ボックス 730"/>
        <xdr:cNvSpPr txBox="1"/>
      </xdr:nvSpPr>
      <xdr:spPr>
        <a:xfrm>
          <a:off x="19310427"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2" name="フローチャート : 判断 731"/>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83492</xdr:rowOff>
    </xdr:from>
    <xdr:ext cx="469744" cy="259045"/>
    <xdr:sp macro="" textlink="">
      <xdr:nvSpPr>
        <xdr:cNvPr id="733" name="テキスト ボックス 732"/>
        <xdr:cNvSpPr txBox="1"/>
      </xdr:nvSpPr>
      <xdr:spPr>
        <a:xfrm>
          <a:off x="18421427" y="659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136416</xdr:rowOff>
    </xdr:from>
    <xdr:to>
      <xdr:col>32</xdr:col>
      <xdr:colOff>238125</xdr:colOff>
      <xdr:row>36</xdr:row>
      <xdr:rowOff>66566</xdr:rowOff>
    </xdr:to>
    <xdr:sp macro="" textlink="">
      <xdr:nvSpPr>
        <xdr:cNvPr id="739" name="円/楕円 738"/>
        <xdr:cNvSpPr/>
      </xdr:nvSpPr>
      <xdr:spPr>
        <a:xfrm>
          <a:off x="22110700" y="613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159293</xdr:rowOff>
    </xdr:from>
    <xdr:ext cx="469744" cy="259045"/>
    <xdr:sp macro="" textlink="">
      <xdr:nvSpPr>
        <xdr:cNvPr id="740" name="投資及び出資金該当値テキスト"/>
        <xdr:cNvSpPr txBox="1"/>
      </xdr:nvSpPr>
      <xdr:spPr>
        <a:xfrm>
          <a:off x="22212300" y="598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3,659</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2195</xdr:rowOff>
    </xdr:from>
    <xdr:to>
      <xdr:col>31</xdr:col>
      <xdr:colOff>85725</xdr:colOff>
      <xdr:row>36</xdr:row>
      <xdr:rowOff>103795</xdr:rowOff>
    </xdr:to>
    <xdr:sp macro="" textlink="">
      <xdr:nvSpPr>
        <xdr:cNvPr id="741" name="円/楕円 740"/>
        <xdr:cNvSpPr/>
      </xdr:nvSpPr>
      <xdr:spPr>
        <a:xfrm>
          <a:off x="21272500" y="61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120322</xdr:rowOff>
    </xdr:from>
    <xdr:ext cx="469744" cy="259045"/>
    <xdr:sp macro="" textlink="">
      <xdr:nvSpPr>
        <xdr:cNvPr id="742" name="テキスト ボックス 741"/>
        <xdr:cNvSpPr txBox="1"/>
      </xdr:nvSpPr>
      <xdr:spPr>
        <a:xfrm>
          <a:off x="21088427" y="594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154867</xdr:rowOff>
    </xdr:from>
    <xdr:to>
      <xdr:col>29</xdr:col>
      <xdr:colOff>568325</xdr:colOff>
      <xdr:row>35</xdr:row>
      <xdr:rowOff>85017</xdr:rowOff>
    </xdr:to>
    <xdr:sp macro="" textlink="">
      <xdr:nvSpPr>
        <xdr:cNvPr id="743" name="円/楕円 742"/>
        <xdr:cNvSpPr/>
      </xdr:nvSpPr>
      <xdr:spPr>
        <a:xfrm>
          <a:off x="20383500" y="598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101544</xdr:rowOff>
    </xdr:from>
    <xdr:ext cx="469744" cy="259045"/>
    <xdr:sp macro="" textlink="">
      <xdr:nvSpPr>
        <xdr:cNvPr id="744" name="テキスト ボックス 743"/>
        <xdr:cNvSpPr txBox="1"/>
      </xdr:nvSpPr>
      <xdr:spPr>
        <a:xfrm>
          <a:off x="20199427" y="575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98860</xdr:rowOff>
    </xdr:from>
    <xdr:to>
      <xdr:col>28</xdr:col>
      <xdr:colOff>365125</xdr:colOff>
      <xdr:row>35</xdr:row>
      <xdr:rowOff>29010</xdr:rowOff>
    </xdr:to>
    <xdr:sp macro="" textlink="">
      <xdr:nvSpPr>
        <xdr:cNvPr id="745" name="円/楕円 744"/>
        <xdr:cNvSpPr/>
      </xdr:nvSpPr>
      <xdr:spPr>
        <a:xfrm>
          <a:off x="19494500" y="592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45537</xdr:rowOff>
    </xdr:from>
    <xdr:ext cx="469744" cy="259045"/>
    <xdr:sp macro="" textlink="">
      <xdr:nvSpPr>
        <xdr:cNvPr id="746" name="テキスト ボックス 745"/>
        <xdr:cNvSpPr txBox="1"/>
      </xdr:nvSpPr>
      <xdr:spPr>
        <a:xfrm>
          <a:off x="19310427" y="570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130701</xdr:rowOff>
    </xdr:from>
    <xdr:to>
      <xdr:col>27</xdr:col>
      <xdr:colOff>161925</xdr:colOff>
      <xdr:row>35</xdr:row>
      <xdr:rowOff>60851</xdr:rowOff>
    </xdr:to>
    <xdr:sp macro="" textlink="">
      <xdr:nvSpPr>
        <xdr:cNvPr id="747" name="円/楕円 746"/>
        <xdr:cNvSpPr/>
      </xdr:nvSpPr>
      <xdr:spPr>
        <a:xfrm>
          <a:off x="18605500" y="59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77378</xdr:rowOff>
    </xdr:from>
    <xdr:ext cx="469744" cy="259045"/>
    <xdr:sp macro="" textlink="">
      <xdr:nvSpPr>
        <xdr:cNvPr id="748" name="テキスト ボックス 747"/>
        <xdr:cNvSpPr txBox="1"/>
      </xdr:nvSpPr>
      <xdr:spPr>
        <a:xfrm>
          <a:off x="18421427" y="573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70" name="直線コネクタ 769"/>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71"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2" name="直線コネクタ 771"/>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3"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4" name="直線コネクタ 773"/>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57907</xdr:rowOff>
    </xdr:from>
    <xdr:to>
      <xdr:col>32</xdr:col>
      <xdr:colOff>187325</xdr:colOff>
      <xdr:row>56</xdr:row>
      <xdr:rowOff>101912</xdr:rowOff>
    </xdr:to>
    <xdr:cxnSp macro="">
      <xdr:nvCxnSpPr>
        <xdr:cNvPr id="775" name="直線コネクタ 774"/>
        <xdr:cNvCxnSpPr/>
      </xdr:nvCxnSpPr>
      <xdr:spPr>
        <a:xfrm flipV="1">
          <a:off x="21323300" y="9659107"/>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57291</xdr:rowOff>
    </xdr:from>
    <xdr:ext cx="469744" cy="259045"/>
    <xdr:sp macro="" textlink="">
      <xdr:nvSpPr>
        <xdr:cNvPr id="776" name="貸付金平均値テキスト"/>
        <xdr:cNvSpPr txBox="1"/>
      </xdr:nvSpPr>
      <xdr:spPr>
        <a:xfrm>
          <a:off x="22212300" y="982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7" name="フローチャート : 判断 776"/>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101912</xdr:rowOff>
    </xdr:from>
    <xdr:to>
      <xdr:col>31</xdr:col>
      <xdr:colOff>34925</xdr:colOff>
      <xdr:row>56</xdr:row>
      <xdr:rowOff>103901</xdr:rowOff>
    </xdr:to>
    <xdr:cxnSp macro="">
      <xdr:nvCxnSpPr>
        <xdr:cNvPr id="778" name="直線コネクタ 777"/>
        <xdr:cNvCxnSpPr/>
      </xdr:nvCxnSpPr>
      <xdr:spPr>
        <a:xfrm flipV="1">
          <a:off x="20434300" y="9703112"/>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9" name="フローチャート : 判断 778"/>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143268</xdr:rowOff>
    </xdr:from>
    <xdr:ext cx="469744" cy="259045"/>
    <xdr:sp macro="" textlink="">
      <xdr:nvSpPr>
        <xdr:cNvPr id="780" name="テキスト ボックス 779"/>
        <xdr:cNvSpPr txBox="1"/>
      </xdr:nvSpPr>
      <xdr:spPr>
        <a:xfrm>
          <a:off x="21088427" y="9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103901</xdr:rowOff>
    </xdr:from>
    <xdr:to>
      <xdr:col>29</xdr:col>
      <xdr:colOff>517525</xdr:colOff>
      <xdr:row>56</xdr:row>
      <xdr:rowOff>112611</xdr:rowOff>
    </xdr:to>
    <xdr:cxnSp macro="">
      <xdr:nvCxnSpPr>
        <xdr:cNvPr id="781" name="直線コネクタ 780"/>
        <xdr:cNvCxnSpPr/>
      </xdr:nvCxnSpPr>
      <xdr:spPr>
        <a:xfrm flipV="1">
          <a:off x="19545300" y="9705101"/>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2" name="フローチャート : 判断 781"/>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128523</xdr:rowOff>
    </xdr:from>
    <xdr:ext cx="469744" cy="259045"/>
    <xdr:sp macro="" textlink="">
      <xdr:nvSpPr>
        <xdr:cNvPr id="783" name="テキスト ボックス 782"/>
        <xdr:cNvSpPr txBox="1"/>
      </xdr:nvSpPr>
      <xdr:spPr>
        <a:xfrm>
          <a:off x="20199427" y="990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92974</xdr:rowOff>
    </xdr:from>
    <xdr:to>
      <xdr:col>28</xdr:col>
      <xdr:colOff>314325</xdr:colOff>
      <xdr:row>56</xdr:row>
      <xdr:rowOff>112611</xdr:rowOff>
    </xdr:to>
    <xdr:cxnSp macro="">
      <xdr:nvCxnSpPr>
        <xdr:cNvPr id="784" name="直線コネクタ 783"/>
        <xdr:cNvCxnSpPr/>
      </xdr:nvCxnSpPr>
      <xdr:spPr>
        <a:xfrm>
          <a:off x="18656300" y="9694174"/>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5" name="フローチャート : 判断 784"/>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108978</xdr:rowOff>
    </xdr:from>
    <xdr:ext cx="534377" cy="259045"/>
    <xdr:sp macro="" textlink="">
      <xdr:nvSpPr>
        <xdr:cNvPr id="786" name="テキスト ボックス 785"/>
        <xdr:cNvSpPr txBox="1"/>
      </xdr:nvSpPr>
      <xdr:spPr>
        <a:xfrm>
          <a:off x="19278111" y="988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7" name="フローチャート : 判断 786"/>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82872</xdr:rowOff>
    </xdr:from>
    <xdr:ext cx="534377" cy="259045"/>
    <xdr:sp macro="" textlink="">
      <xdr:nvSpPr>
        <xdr:cNvPr id="788" name="テキスト ボックス 787"/>
        <xdr:cNvSpPr txBox="1"/>
      </xdr:nvSpPr>
      <xdr:spPr>
        <a:xfrm>
          <a:off x="18389111" y="985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7107</xdr:rowOff>
    </xdr:from>
    <xdr:to>
      <xdr:col>32</xdr:col>
      <xdr:colOff>238125</xdr:colOff>
      <xdr:row>56</xdr:row>
      <xdr:rowOff>108707</xdr:rowOff>
    </xdr:to>
    <xdr:sp macro="" textlink="">
      <xdr:nvSpPr>
        <xdr:cNvPr id="794" name="円/楕円 793"/>
        <xdr:cNvSpPr/>
      </xdr:nvSpPr>
      <xdr:spPr>
        <a:xfrm>
          <a:off x="22110700" y="96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29984</xdr:rowOff>
    </xdr:from>
    <xdr:ext cx="534377" cy="259045"/>
    <xdr:sp macro="" textlink="">
      <xdr:nvSpPr>
        <xdr:cNvPr id="795" name="貸付金該当値テキスト"/>
        <xdr:cNvSpPr txBox="1"/>
      </xdr:nvSpPr>
      <xdr:spPr>
        <a:xfrm>
          <a:off x="22212300" y="94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18,578</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51112</xdr:rowOff>
    </xdr:from>
    <xdr:to>
      <xdr:col>31</xdr:col>
      <xdr:colOff>85725</xdr:colOff>
      <xdr:row>56</xdr:row>
      <xdr:rowOff>152712</xdr:rowOff>
    </xdr:to>
    <xdr:sp macro="" textlink="">
      <xdr:nvSpPr>
        <xdr:cNvPr id="796" name="円/楕円 795"/>
        <xdr:cNvSpPr/>
      </xdr:nvSpPr>
      <xdr:spPr>
        <a:xfrm>
          <a:off x="21272500" y="96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169239</xdr:rowOff>
    </xdr:from>
    <xdr:ext cx="534377" cy="259045"/>
    <xdr:sp macro="" textlink="">
      <xdr:nvSpPr>
        <xdr:cNvPr id="797" name="テキスト ボックス 796"/>
        <xdr:cNvSpPr txBox="1"/>
      </xdr:nvSpPr>
      <xdr:spPr>
        <a:xfrm>
          <a:off x="21056111" y="942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53101</xdr:rowOff>
    </xdr:from>
    <xdr:to>
      <xdr:col>29</xdr:col>
      <xdr:colOff>568325</xdr:colOff>
      <xdr:row>56</xdr:row>
      <xdr:rowOff>154701</xdr:rowOff>
    </xdr:to>
    <xdr:sp macro="" textlink="">
      <xdr:nvSpPr>
        <xdr:cNvPr id="798" name="円/楕円 797"/>
        <xdr:cNvSpPr/>
      </xdr:nvSpPr>
      <xdr:spPr>
        <a:xfrm>
          <a:off x="20383500" y="96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171228</xdr:rowOff>
    </xdr:from>
    <xdr:ext cx="534377" cy="259045"/>
    <xdr:sp macro="" textlink="">
      <xdr:nvSpPr>
        <xdr:cNvPr id="799" name="テキスト ボックス 798"/>
        <xdr:cNvSpPr txBox="1"/>
      </xdr:nvSpPr>
      <xdr:spPr>
        <a:xfrm>
          <a:off x="20167111" y="942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61811</xdr:rowOff>
    </xdr:from>
    <xdr:to>
      <xdr:col>28</xdr:col>
      <xdr:colOff>365125</xdr:colOff>
      <xdr:row>56</xdr:row>
      <xdr:rowOff>163411</xdr:rowOff>
    </xdr:to>
    <xdr:sp macro="" textlink="">
      <xdr:nvSpPr>
        <xdr:cNvPr id="800" name="円/楕円 799"/>
        <xdr:cNvSpPr/>
      </xdr:nvSpPr>
      <xdr:spPr>
        <a:xfrm>
          <a:off x="19494500" y="96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8488</xdr:rowOff>
    </xdr:from>
    <xdr:ext cx="534377" cy="259045"/>
    <xdr:sp macro="" textlink="">
      <xdr:nvSpPr>
        <xdr:cNvPr id="801" name="テキスト ボックス 800"/>
        <xdr:cNvSpPr txBox="1"/>
      </xdr:nvSpPr>
      <xdr:spPr>
        <a:xfrm>
          <a:off x="19278111" y="943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16,185</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42174</xdr:rowOff>
    </xdr:from>
    <xdr:to>
      <xdr:col>27</xdr:col>
      <xdr:colOff>161925</xdr:colOff>
      <xdr:row>56</xdr:row>
      <xdr:rowOff>143774</xdr:rowOff>
    </xdr:to>
    <xdr:sp macro="" textlink="">
      <xdr:nvSpPr>
        <xdr:cNvPr id="802" name="円/楕円 801"/>
        <xdr:cNvSpPr/>
      </xdr:nvSpPr>
      <xdr:spPr>
        <a:xfrm>
          <a:off x="18605500" y="964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160301</xdr:rowOff>
    </xdr:from>
    <xdr:ext cx="534377" cy="259045"/>
    <xdr:sp macro="" textlink="">
      <xdr:nvSpPr>
        <xdr:cNvPr id="803" name="テキスト ボックス 802"/>
        <xdr:cNvSpPr txBox="1"/>
      </xdr:nvSpPr>
      <xdr:spPr>
        <a:xfrm>
          <a:off x="18389111" y="941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2" name="テキスト ボックス 82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4" name="テキスト ボックス 82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8" name="直線コネクタ 827"/>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9"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30" name="直線コネクタ 829"/>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31"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2" name="直線コネクタ 831"/>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115697</xdr:rowOff>
    </xdr:from>
    <xdr:to>
      <xdr:col>32</xdr:col>
      <xdr:colOff>187325</xdr:colOff>
      <xdr:row>76</xdr:row>
      <xdr:rowOff>55651</xdr:rowOff>
    </xdr:to>
    <xdr:cxnSp macro="">
      <xdr:nvCxnSpPr>
        <xdr:cNvPr id="833" name="直線コネクタ 832"/>
        <xdr:cNvCxnSpPr/>
      </xdr:nvCxnSpPr>
      <xdr:spPr>
        <a:xfrm flipV="1">
          <a:off x="21323300" y="12974447"/>
          <a:ext cx="838200" cy="1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43590</xdr:rowOff>
    </xdr:from>
    <xdr:ext cx="534377" cy="259045"/>
    <xdr:sp macro="" textlink="">
      <xdr:nvSpPr>
        <xdr:cNvPr id="834" name="繰出金平均値テキスト"/>
        <xdr:cNvSpPr txBox="1"/>
      </xdr:nvSpPr>
      <xdr:spPr>
        <a:xfrm>
          <a:off x="22212300" y="12902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5" name="フローチャート : 判断 834"/>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55651</xdr:rowOff>
    </xdr:from>
    <xdr:to>
      <xdr:col>31</xdr:col>
      <xdr:colOff>34925</xdr:colOff>
      <xdr:row>76</xdr:row>
      <xdr:rowOff>112649</xdr:rowOff>
    </xdr:to>
    <xdr:cxnSp macro="">
      <xdr:nvCxnSpPr>
        <xdr:cNvPr id="836" name="直線コネクタ 835"/>
        <xdr:cNvCxnSpPr/>
      </xdr:nvCxnSpPr>
      <xdr:spPr>
        <a:xfrm flipV="1">
          <a:off x="20434300" y="13085851"/>
          <a:ext cx="8890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7" name="フローチャート : 判断 836"/>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8" name="テキスト ボックス 837"/>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112649</xdr:rowOff>
    </xdr:from>
    <xdr:to>
      <xdr:col>29</xdr:col>
      <xdr:colOff>517525</xdr:colOff>
      <xdr:row>76</xdr:row>
      <xdr:rowOff>127433</xdr:rowOff>
    </xdr:to>
    <xdr:cxnSp macro="">
      <xdr:nvCxnSpPr>
        <xdr:cNvPr id="839" name="直線コネクタ 838"/>
        <xdr:cNvCxnSpPr/>
      </xdr:nvCxnSpPr>
      <xdr:spPr>
        <a:xfrm flipV="1">
          <a:off x="19545300" y="13142849"/>
          <a:ext cx="889000" cy="1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40" name="フローチャート : 判断 839"/>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143743</xdr:rowOff>
    </xdr:from>
    <xdr:ext cx="534377" cy="259045"/>
    <xdr:sp macro="" textlink="">
      <xdr:nvSpPr>
        <xdr:cNvPr id="841" name="テキスト ボックス 840"/>
        <xdr:cNvSpPr txBox="1"/>
      </xdr:nvSpPr>
      <xdr:spPr>
        <a:xfrm>
          <a:off x="20167111" y="12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127433</xdr:rowOff>
    </xdr:from>
    <xdr:to>
      <xdr:col>28</xdr:col>
      <xdr:colOff>314325</xdr:colOff>
      <xdr:row>76</xdr:row>
      <xdr:rowOff>152921</xdr:rowOff>
    </xdr:to>
    <xdr:cxnSp macro="">
      <xdr:nvCxnSpPr>
        <xdr:cNvPr id="842" name="直線コネクタ 841"/>
        <xdr:cNvCxnSpPr/>
      </xdr:nvCxnSpPr>
      <xdr:spPr>
        <a:xfrm flipV="1">
          <a:off x="18656300" y="13157633"/>
          <a:ext cx="8890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3" name="フローチャート : 判断 842"/>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4" name="テキスト ボックス 843"/>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5" name="フローチャート : 判断 844"/>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6" name="テキスト ボックス 845"/>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64897</xdr:rowOff>
    </xdr:from>
    <xdr:to>
      <xdr:col>32</xdr:col>
      <xdr:colOff>238125</xdr:colOff>
      <xdr:row>75</xdr:row>
      <xdr:rowOff>166497</xdr:rowOff>
    </xdr:to>
    <xdr:sp macro="" textlink="">
      <xdr:nvSpPr>
        <xdr:cNvPr id="852" name="円/楕円 851"/>
        <xdr:cNvSpPr/>
      </xdr:nvSpPr>
      <xdr:spPr>
        <a:xfrm>
          <a:off x="22110700" y="129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87774</xdr:rowOff>
    </xdr:from>
    <xdr:ext cx="534377" cy="259045"/>
    <xdr:sp macro="" textlink="">
      <xdr:nvSpPr>
        <xdr:cNvPr id="853" name="繰出金該当値テキスト"/>
        <xdr:cNvSpPr txBox="1"/>
      </xdr:nvSpPr>
      <xdr:spPr>
        <a:xfrm>
          <a:off x="22212300" y="1277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36,130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4851</xdr:rowOff>
    </xdr:from>
    <xdr:to>
      <xdr:col>31</xdr:col>
      <xdr:colOff>85725</xdr:colOff>
      <xdr:row>76</xdr:row>
      <xdr:rowOff>106451</xdr:rowOff>
    </xdr:to>
    <xdr:sp macro="" textlink="">
      <xdr:nvSpPr>
        <xdr:cNvPr id="854" name="円/楕円 853"/>
        <xdr:cNvSpPr/>
      </xdr:nvSpPr>
      <xdr:spPr>
        <a:xfrm>
          <a:off x="21272500" y="130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97578</xdr:rowOff>
    </xdr:from>
    <xdr:ext cx="534377" cy="259045"/>
    <xdr:sp macro="" textlink="">
      <xdr:nvSpPr>
        <xdr:cNvPr id="855" name="テキスト ボックス 854"/>
        <xdr:cNvSpPr txBox="1"/>
      </xdr:nvSpPr>
      <xdr:spPr>
        <a:xfrm>
          <a:off x="21056111" y="131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61849</xdr:rowOff>
    </xdr:from>
    <xdr:to>
      <xdr:col>29</xdr:col>
      <xdr:colOff>568325</xdr:colOff>
      <xdr:row>76</xdr:row>
      <xdr:rowOff>163449</xdr:rowOff>
    </xdr:to>
    <xdr:sp macro="" textlink="">
      <xdr:nvSpPr>
        <xdr:cNvPr id="856" name="円/楕円 855"/>
        <xdr:cNvSpPr/>
      </xdr:nvSpPr>
      <xdr:spPr>
        <a:xfrm>
          <a:off x="20383500" y="130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154576</xdr:rowOff>
    </xdr:from>
    <xdr:ext cx="534377" cy="259045"/>
    <xdr:sp macro="" textlink="">
      <xdr:nvSpPr>
        <xdr:cNvPr id="857" name="テキスト ボックス 856"/>
        <xdr:cNvSpPr txBox="1"/>
      </xdr:nvSpPr>
      <xdr:spPr>
        <a:xfrm>
          <a:off x="20167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76633</xdr:rowOff>
    </xdr:from>
    <xdr:to>
      <xdr:col>28</xdr:col>
      <xdr:colOff>365125</xdr:colOff>
      <xdr:row>77</xdr:row>
      <xdr:rowOff>6783</xdr:rowOff>
    </xdr:to>
    <xdr:sp macro="" textlink="">
      <xdr:nvSpPr>
        <xdr:cNvPr id="858" name="円/楕円 857"/>
        <xdr:cNvSpPr/>
      </xdr:nvSpPr>
      <xdr:spPr>
        <a:xfrm>
          <a:off x="19494500" y="131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169360</xdr:rowOff>
    </xdr:from>
    <xdr:ext cx="534377" cy="259045"/>
    <xdr:sp macro="" textlink="">
      <xdr:nvSpPr>
        <xdr:cNvPr id="859" name="テキスト ボックス 858"/>
        <xdr:cNvSpPr txBox="1"/>
      </xdr:nvSpPr>
      <xdr:spPr>
        <a:xfrm>
          <a:off x="19278111" y="131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102121</xdr:rowOff>
    </xdr:from>
    <xdr:to>
      <xdr:col>27</xdr:col>
      <xdr:colOff>161925</xdr:colOff>
      <xdr:row>77</xdr:row>
      <xdr:rowOff>32271</xdr:rowOff>
    </xdr:to>
    <xdr:sp macro="" textlink="">
      <xdr:nvSpPr>
        <xdr:cNvPr id="860" name="円/楕円 859"/>
        <xdr:cNvSpPr/>
      </xdr:nvSpPr>
      <xdr:spPr>
        <a:xfrm>
          <a:off x="18605500" y="131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23398</xdr:rowOff>
    </xdr:from>
    <xdr:ext cx="534377" cy="259045"/>
    <xdr:sp macro="" textlink="">
      <xdr:nvSpPr>
        <xdr:cNvPr id="861" name="テキスト ボックス 860"/>
        <xdr:cNvSpPr txBox="1"/>
      </xdr:nvSpPr>
      <xdr:spPr>
        <a:xfrm>
          <a:off x="18389111" y="132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435,263</a:t>
          </a:r>
          <a:r>
            <a:rPr kumimoji="1" lang="ja-JP" altLang="en-US" sz="1300">
              <a:latin typeface="ＭＳ Ｐゴシック"/>
            </a:rPr>
            <a:t>円となっている。</a:t>
          </a:r>
        </a:p>
        <a:p>
          <a:r>
            <a:rPr kumimoji="1" lang="ja-JP" altLang="en-US" sz="1300">
              <a:latin typeface="ＭＳ Ｐゴシック"/>
            </a:rPr>
            <a:t>　主な構成項目である人件費は、住民一人当たり</a:t>
          </a:r>
          <a:r>
            <a:rPr kumimoji="1" lang="en-US" altLang="ja-JP" sz="1300">
              <a:latin typeface="ＭＳ Ｐゴシック"/>
            </a:rPr>
            <a:t>66,755</a:t>
          </a:r>
          <a:r>
            <a:rPr kumimoji="1" lang="ja-JP" altLang="en-US" sz="1300">
              <a:latin typeface="ＭＳ Ｐゴシック"/>
            </a:rPr>
            <a:t>円となっており、平成</a:t>
          </a:r>
          <a:r>
            <a:rPr kumimoji="1" lang="en-US" altLang="ja-JP" sz="1300">
              <a:latin typeface="ＭＳ Ｐゴシック"/>
            </a:rPr>
            <a:t>24</a:t>
          </a:r>
          <a:r>
            <a:rPr kumimoji="1" lang="ja-JP" altLang="en-US" sz="1300">
              <a:latin typeface="ＭＳ Ｐゴシック"/>
            </a:rPr>
            <a:t>年度から減少傾向で推移している。類似団体平均と比べて高い水準にあるのは、行財政改革の一環として公営企業（ガス事業、交通事業）を廃止した際に当該企業職員を受け入れたことによるものであるが、定員適正化の取組を進めており職員数は減少傾向にある。</a:t>
          </a:r>
        </a:p>
        <a:p>
          <a:r>
            <a:rPr kumimoji="1" lang="ja-JP" altLang="en-US" sz="1300">
              <a:latin typeface="ＭＳ Ｐゴシック"/>
            </a:rPr>
            <a:t>　災害復旧事業費を除く普通建設事業は、住民一人当たり</a:t>
          </a:r>
          <a:r>
            <a:rPr kumimoji="1" lang="en-US" altLang="ja-JP" sz="1300">
              <a:latin typeface="ＭＳ Ｐゴシック"/>
            </a:rPr>
            <a:t>64,475</a:t>
          </a:r>
          <a:r>
            <a:rPr kumimoji="1" lang="ja-JP" altLang="en-US" sz="1300">
              <a:latin typeface="ＭＳ Ｐゴシック"/>
            </a:rPr>
            <a:t>円となっており、庁舎建設事業の本格化に伴い、</a:t>
          </a:r>
          <a:r>
            <a:rPr kumimoji="1" lang="en-US" altLang="ja-JP" sz="1300">
              <a:latin typeface="ＭＳ Ｐゴシック"/>
            </a:rPr>
            <a:t>25</a:t>
          </a:r>
          <a:r>
            <a:rPr kumimoji="1" lang="ja-JP" altLang="en-US" sz="1300">
              <a:latin typeface="ＭＳ Ｐゴシック"/>
            </a:rPr>
            <a:t>年度から増加傾向となっている。類似団体平均と比較して一人当たりコストが高い状況となっており、前年度決算と比較すると</a:t>
          </a:r>
          <a:r>
            <a:rPr kumimoji="1" lang="en-US" altLang="ja-JP" sz="1300">
              <a:latin typeface="ＭＳ Ｐゴシック"/>
            </a:rPr>
            <a:t>53.5</a:t>
          </a:r>
          <a:r>
            <a:rPr kumimoji="1" lang="ja-JP" altLang="en-US" sz="1300">
              <a:latin typeface="ＭＳ Ｐゴシック"/>
            </a:rPr>
            <a:t>％の増となっている。庁舎建設事業の終了後は減少となる予定である。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秋田県秋田市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317,104
315,715
906.09
140,195,658
138,023,659
1,720,380
73,295,798
142,086,003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129358</xdr:rowOff>
    </xdr:from>
    <xdr:to>
      <xdr:col>6</xdr:col>
      <xdr:colOff>511175</xdr:colOff>
      <xdr:row>32</xdr:row>
      <xdr:rowOff>68943</xdr:rowOff>
    </xdr:to>
    <xdr:cxnSp macro="">
      <xdr:nvCxnSpPr>
        <xdr:cNvPr id="63" name="直線コネクタ 62"/>
        <xdr:cNvCxnSpPr/>
      </xdr:nvCxnSpPr>
      <xdr:spPr>
        <a:xfrm flipV="1">
          <a:off x="3797300" y="5444308"/>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30316</xdr:rowOff>
    </xdr:from>
    <xdr:ext cx="469744" cy="259045"/>
    <xdr:sp macro="" textlink="">
      <xdr:nvSpPr>
        <xdr:cNvPr id="64" name="議会費平均値テキスト"/>
        <xdr:cNvSpPr txBox="1"/>
      </xdr:nvSpPr>
      <xdr:spPr>
        <a:xfrm>
          <a:off x="4686300" y="5859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68943</xdr:rowOff>
    </xdr:from>
    <xdr:to>
      <xdr:col>5</xdr:col>
      <xdr:colOff>358775</xdr:colOff>
      <xdr:row>32</xdr:row>
      <xdr:rowOff>76563</xdr:rowOff>
    </xdr:to>
    <xdr:cxnSp macro="">
      <xdr:nvCxnSpPr>
        <xdr:cNvPr id="66" name="直線コネクタ 65"/>
        <xdr:cNvCxnSpPr/>
      </xdr:nvCxnSpPr>
      <xdr:spPr>
        <a:xfrm flipV="1">
          <a:off x="2908300" y="555534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14531</xdr:rowOff>
    </xdr:from>
    <xdr:ext cx="469744" cy="259045"/>
    <xdr:sp macro="" textlink="">
      <xdr:nvSpPr>
        <xdr:cNvPr id="68" name="テキスト ボックス 67"/>
        <xdr:cNvSpPr txBox="1"/>
      </xdr:nvSpPr>
      <xdr:spPr>
        <a:xfrm>
          <a:off x="3562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25400</xdr:rowOff>
    </xdr:from>
    <xdr:to>
      <xdr:col>4</xdr:col>
      <xdr:colOff>155575</xdr:colOff>
      <xdr:row>32</xdr:row>
      <xdr:rowOff>76563</xdr:rowOff>
    </xdr:to>
    <xdr:cxnSp macro="">
      <xdr:nvCxnSpPr>
        <xdr:cNvPr id="69" name="直線コネクタ 68"/>
        <xdr:cNvCxnSpPr/>
      </xdr:nvCxnSpPr>
      <xdr:spPr>
        <a:xfrm>
          <a:off x="2019300" y="5511800"/>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34126</xdr:rowOff>
    </xdr:from>
    <xdr:ext cx="469744" cy="259045"/>
    <xdr:sp macro="" textlink="">
      <xdr:nvSpPr>
        <xdr:cNvPr id="71" name="テキスト ボックス 70"/>
        <xdr:cNvSpPr txBox="1"/>
      </xdr:nvSpPr>
      <xdr:spPr>
        <a:xfrm>
          <a:off x="2673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29</xdr:row>
      <xdr:rowOff>155484</xdr:rowOff>
    </xdr:from>
    <xdr:to>
      <xdr:col>2</xdr:col>
      <xdr:colOff>638175</xdr:colOff>
      <xdr:row>32</xdr:row>
      <xdr:rowOff>25400</xdr:rowOff>
    </xdr:to>
    <xdr:cxnSp macro="">
      <xdr:nvCxnSpPr>
        <xdr:cNvPr id="72" name="直線コネクタ 71"/>
        <xdr:cNvCxnSpPr/>
      </xdr:nvCxnSpPr>
      <xdr:spPr>
        <a:xfrm>
          <a:off x="1130300" y="5127534"/>
          <a:ext cx="889000" cy="38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151147</xdr:rowOff>
    </xdr:from>
    <xdr:ext cx="469744" cy="259045"/>
    <xdr:sp macro="" textlink="">
      <xdr:nvSpPr>
        <xdr:cNvPr id="74" name="テキスト ボックス 73"/>
        <xdr:cNvSpPr txBox="1"/>
      </xdr:nvSpPr>
      <xdr:spPr>
        <a:xfrm>
          <a:off x="1784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43923</xdr:rowOff>
    </xdr:from>
    <xdr:ext cx="469744" cy="259045"/>
    <xdr:sp macro="" textlink="">
      <xdr:nvSpPr>
        <xdr:cNvPr id="76" name="テキスト ボックス 75"/>
        <xdr:cNvSpPr txBox="1"/>
      </xdr:nvSpPr>
      <xdr:spPr>
        <a:xfrm>
          <a:off x="895427" y="57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78558</xdr:rowOff>
    </xdr:from>
    <xdr:to>
      <xdr:col>6</xdr:col>
      <xdr:colOff>561975</xdr:colOff>
      <xdr:row>32</xdr:row>
      <xdr:rowOff>8708</xdr:rowOff>
    </xdr:to>
    <xdr:sp macro="" textlink="">
      <xdr:nvSpPr>
        <xdr:cNvPr id="82" name="円/楕円 81"/>
        <xdr:cNvSpPr/>
      </xdr:nvSpPr>
      <xdr:spPr>
        <a:xfrm>
          <a:off x="4584700" y="53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164935</xdr:rowOff>
    </xdr:from>
    <xdr:ext cx="469744" cy="259045"/>
    <xdr:sp macro="" textlink="">
      <xdr:nvSpPr>
        <xdr:cNvPr id="83" name="議会費該当値テキスト"/>
        <xdr:cNvSpPr txBox="1"/>
      </xdr:nvSpPr>
      <xdr:spPr>
        <a:xfrm>
          <a:off x="4686300" y="530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18143</xdr:rowOff>
    </xdr:from>
    <xdr:to>
      <xdr:col>5</xdr:col>
      <xdr:colOff>409575</xdr:colOff>
      <xdr:row>32</xdr:row>
      <xdr:rowOff>119743</xdr:rowOff>
    </xdr:to>
    <xdr:sp macro="" textlink="">
      <xdr:nvSpPr>
        <xdr:cNvPr id="84" name="円/楕円 83"/>
        <xdr:cNvSpPr/>
      </xdr:nvSpPr>
      <xdr:spPr>
        <a:xfrm>
          <a:off x="3746500" y="5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136270</xdr:rowOff>
    </xdr:from>
    <xdr:ext cx="469744" cy="259045"/>
    <xdr:sp macro="" textlink="">
      <xdr:nvSpPr>
        <xdr:cNvPr id="85" name="テキスト ボックス 84"/>
        <xdr:cNvSpPr txBox="1"/>
      </xdr:nvSpPr>
      <xdr:spPr>
        <a:xfrm>
          <a:off x="3562427" y="527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25763</xdr:rowOff>
    </xdr:from>
    <xdr:to>
      <xdr:col>4</xdr:col>
      <xdr:colOff>206375</xdr:colOff>
      <xdr:row>32</xdr:row>
      <xdr:rowOff>127363</xdr:rowOff>
    </xdr:to>
    <xdr:sp macro="" textlink="">
      <xdr:nvSpPr>
        <xdr:cNvPr id="86" name="円/楕円 85"/>
        <xdr:cNvSpPr/>
      </xdr:nvSpPr>
      <xdr:spPr>
        <a:xfrm>
          <a:off x="2857500" y="55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143890</xdr:rowOff>
    </xdr:from>
    <xdr:ext cx="469744" cy="259045"/>
    <xdr:sp macro="" textlink="">
      <xdr:nvSpPr>
        <xdr:cNvPr id="87" name="テキスト ボックス 86"/>
        <xdr:cNvSpPr txBox="1"/>
      </xdr:nvSpPr>
      <xdr:spPr>
        <a:xfrm>
          <a:off x="2673427" y="52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146050</xdr:rowOff>
    </xdr:from>
    <xdr:to>
      <xdr:col>3</xdr:col>
      <xdr:colOff>3175</xdr:colOff>
      <xdr:row>32</xdr:row>
      <xdr:rowOff>76200</xdr:rowOff>
    </xdr:to>
    <xdr:sp macro="" textlink="">
      <xdr:nvSpPr>
        <xdr:cNvPr id="88" name="円/楕円 87"/>
        <xdr:cNvSpPr/>
      </xdr:nvSpPr>
      <xdr:spPr>
        <a:xfrm>
          <a:off x="1968500" y="5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92727</xdr:rowOff>
    </xdr:from>
    <xdr:ext cx="469744" cy="259045"/>
    <xdr:sp macro="" textlink="">
      <xdr:nvSpPr>
        <xdr:cNvPr id="89" name="テキスト ボックス 88"/>
        <xdr:cNvSpPr txBox="1"/>
      </xdr:nvSpPr>
      <xdr:spPr>
        <a:xfrm>
          <a:off x="1784427" y="52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104684</xdr:rowOff>
    </xdr:from>
    <xdr:to>
      <xdr:col>1</xdr:col>
      <xdr:colOff>485775</xdr:colOff>
      <xdr:row>30</xdr:row>
      <xdr:rowOff>34834</xdr:rowOff>
    </xdr:to>
    <xdr:sp macro="" textlink="">
      <xdr:nvSpPr>
        <xdr:cNvPr id="90" name="円/楕円 89"/>
        <xdr:cNvSpPr/>
      </xdr:nvSpPr>
      <xdr:spPr>
        <a:xfrm>
          <a:off x="1079500" y="507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51361</xdr:rowOff>
    </xdr:from>
    <xdr:ext cx="469744" cy="259045"/>
    <xdr:sp macro="" textlink="">
      <xdr:nvSpPr>
        <xdr:cNvPr id="91" name="テキスト ボックス 90"/>
        <xdr:cNvSpPr txBox="1"/>
      </xdr:nvSpPr>
      <xdr:spPr>
        <a:xfrm>
          <a:off x="895427" y="485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127698</xdr:rowOff>
    </xdr:from>
    <xdr:to>
      <xdr:col>6</xdr:col>
      <xdr:colOff>511175</xdr:colOff>
      <xdr:row>53</xdr:row>
      <xdr:rowOff>144226</xdr:rowOff>
    </xdr:to>
    <xdr:cxnSp macro="">
      <xdr:nvCxnSpPr>
        <xdr:cNvPr id="119" name="直線コネクタ 118"/>
        <xdr:cNvCxnSpPr/>
      </xdr:nvCxnSpPr>
      <xdr:spPr>
        <a:xfrm flipV="1">
          <a:off x="3797300" y="8700198"/>
          <a:ext cx="838200" cy="53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14109</xdr:rowOff>
    </xdr:from>
    <xdr:ext cx="534377" cy="259045"/>
    <xdr:sp macro="" textlink="">
      <xdr:nvSpPr>
        <xdr:cNvPr id="120" name="総務費平均値テキスト"/>
        <xdr:cNvSpPr txBox="1"/>
      </xdr:nvSpPr>
      <xdr:spPr>
        <a:xfrm>
          <a:off x="4686300" y="961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144226</xdr:rowOff>
    </xdr:from>
    <xdr:to>
      <xdr:col>5</xdr:col>
      <xdr:colOff>358775</xdr:colOff>
      <xdr:row>54</xdr:row>
      <xdr:rowOff>120109</xdr:rowOff>
    </xdr:to>
    <xdr:cxnSp macro="">
      <xdr:nvCxnSpPr>
        <xdr:cNvPr id="122" name="直線コネクタ 121"/>
        <xdr:cNvCxnSpPr/>
      </xdr:nvCxnSpPr>
      <xdr:spPr>
        <a:xfrm flipV="1">
          <a:off x="2908300" y="9231076"/>
          <a:ext cx="889000" cy="1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124455</xdr:rowOff>
    </xdr:from>
    <xdr:ext cx="534377" cy="259045"/>
    <xdr:sp macro="" textlink="">
      <xdr:nvSpPr>
        <xdr:cNvPr id="124" name="テキスト ボックス 123"/>
        <xdr:cNvSpPr txBox="1"/>
      </xdr:nvSpPr>
      <xdr:spPr>
        <a:xfrm>
          <a:off x="3530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123698</xdr:rowOff>
    </xdr:from>
    <xdr:to>
      <xdr:col>4</xdr:col>
      <xdr:colOff>155575</xdr:colOff>
      <xdr:row>54</xdr:row>
      <xdr:rowOff>120109</xdr:rowOff>
    </xdr:to>
    <xdr:cxnSp macro="">
      <xdr:nvCxnSpPr>
        <xdr:cNvPr id="125" name="直線コネクタ 124"/>
        <xdr:cNvCxnSpPr/>
      </xdr:nvCxnSpPr>
      <xdr:spPr>
        <a:xfrm>
          <a:off x="2019300" y="9039098"/>
          <a:ext cx="889000" cy="33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89319</xdr:rowOff>
    </xdr:from>
    <xdr:ext cx="534377" cy="259045"/>
    <xdr:sp macro="" textlink="">
      <xdr:nvSpPr>
        <xdr:cNvPr id="127" name="テキスト ボックス 126"/>
        <xdr:cNvSpPr txBox="1"/>
      </xdr:nvSpPr>
      <xdr:spPr>
        <a:xfrm>
          <a:off x="2641111" y="96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123698</xdr:rowOff>
    </xdr:from>
    <xdr:to>
      <xdr:col>2</xdr:col>
      <xdr:colOff>638175</xdr:colOff>
      <xdr:row>53</xdr:row>
      <xdr:rowOff>134556</xdr:rowOff>
    </xdr:to>
    <xdr:cxnSp macro="">
      <xdr:nvCxnSpPr>
        <xdr:cNvPr id="128" name="直線コネクタ 127"/>
        <xdr:cNvCxnSpPr/>
      </xdr:nvCxnSpPr>
      <xdr:spPr>
        <a:xfrm flipV="1">
          <a:off x="1130300" y="9039098"/>
          <a:ext cx="889000" cy="18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47965</xdr:rowOff>
    </xdr:from>
    <xdr:ext cx="534377" cy="259045"/>
    <xdr:sp macro="" textlink="">
      <xdr:nvSpPr>
        <xdr:cNvPr id="130" name="テキスト ボックス 129"/>
        <xdr:cNvSpPr txBox="1"/>
      </xdr:nvSpPr>
      <xdr:spPr>
        <a:xfrm>
          <a:off x="1752111" y="9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121642</xdr:rowOff>
    </xdr:from>
    <xdr:ext cx="534377" cy="259045"/>
    <xdr:sp macro="" textlink="">
      <xdr:nvSpPr>
        <xdr:cNvPr id="132" name="テキスト ボックス 131"/>
        <xdr:cNvSpPr txBox="1"/>
      </xdr:nvSpPr>
      <xdr:spPr>
        <a:xfrm>
          <a:off x="863111" y="972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76898</xdr:rowOff>
    </xdr:from>
    <xdr:to>
      <xdr:col>6</xdr:col>
      <xdr:colOff>561975</xdr:colOff>
      <xdr:row>51</xdr:row>
      <xdr:rowOff>7048</xdr:rowOff>
    </xdr:to>
    <xdr:sp macro="" textlink="">
      <xdr:nvSpPr>
        <xdr:cNvPr id="138" name="円/楕円 137"/>
        <xdr:cNvSpPr/>
      </xdr:nvSpPr>
      <xdr:spPr>
        <a:xfrm>
          <a:off x="4584700" y="864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29925</xdr:rowOff>
    </xdr:from>
    <xdr:ext cx="534377" cy="259045"/>
    <xdr:sp macro="" textlink="">
      <xdr:nvSpPr>
        <xdr:cNvPr id="139" name="総務費該当値テキスト"/>
        <xdr:cNvSpPr txBox="1"/>
      </xdr:nvSpPr>
      <xdr:spPr>
        <a:xfrm>
          <a:off x="4686300" y="860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80,525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93426</xdr:rowOff>
    </xdr:from>
    <xdr:to>
      <xdr:col>5</xdr:col>
      <xdr:colOff>409575</xdr:colOff>
      <xdr:row>54</xdr:row>
      <xdr:rowOff>23576</xdr:rowOff>
    </xdr:to>
    <xdr:sp macro="" textlink="">
      <xdr:nvSpPr>
        <xdr:cNvPr id="140" name="円/楕円 139"/>
        <xdr:cNvSpPr/>
      </xdr:nvSpPr>
      <xdr:spPr>
        <a:xfrm>
          <a:off x="3746500" y="91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40103</xdr:rowOff>
    </xdr:from>
    <xdr:ext cx="534377" cy="259045"/>
    <xdr:sp macro="" textlink="">
      <xdr:nvSpPr>
        <xdr:cNvPr id="141" name="テキスト ボックス 140"/>
        <xdr:cNvSpPr txBox="1"/>
      </xdr:nvSpPr>
      <xdr:spPr>
        <a:xfrm>
          <a:off x="3530111" y="895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69309</xdr:rowOff>
    </xdr:from>
    <xdr:to>
      <xdr:col>4</xdr:col>
      <xdr:colOff>206375</xdr:colOff>
      <xdr:row>54</xdr:row>
      <xdr:rowOff>170909</xdr:rowOff>
    </xdr:to>
    <xdr:sp macro="" textlink="">
      <xdr:nvSpPr>
        <xdr:cNvPr id="142" name="円/楕円 141"/>
        <xdr:cNvSpPr/>
      </xdr:nvSpPr>
      <xdr:spPr>
        <a:xfrm>
          <a:off x="2857500" y="93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15986</xdr:rowOff>
    </xdr:from>
    <xdr:ext cx="534377" cy="259045"/>
    <xdr:sp macro="" textlink="">
      <xdr:nvSpPr>
        <xdr:cNvPr id="143" name="テキスト ボックス 142"/>
        <xdr:cNvSpPr txBox="1"/>
      </xdr:nvSpPr>
      <xdr:spPr>
        <a:xfrm>
          <a:off x="2641111" y="91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50,857</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72898</xdr:rowOff>
    </xdr:from>
    <xdr:to>
      <xdr:col>3</xdr:col>
      <xdr:colOff>3175</xdr:colOff>
      <xdr:row>53</xdr:row>
      <xdr:rowOff>3048</xdr:rowOff>
    </xdr:to>
    <xdr:sp macro="" textlink="">
      <xdr:nvSpPr>
        <xdr:cNvPr id="144" name="円/楕円 143"/>
        <xdr:cNvSpPr/>
      </xdr:nvSpPr>
      <xdr:spPr>
        <a:xfrm>
          <a:off x="1968500" y="898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19575</xdr:rowOff>
    </xdr:from>
    <xdr:ext cx="534377" cy="259045"/>
    <xdr:sp macro="" textlink="">
      <xdr:nvSpPr>
        <xdr:cNvPr id="145" name="テキスト ボックス 144"/>
        <xdr:cNvSpPr txBox="1"/>
      </xdr:nvSpPr>
      <xdr:spPr>
        <a:xfrm>
          <a:off x="1752111" y="876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65,700</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83756</xdr:rowOff>
    </xdr:from>
    <xdr:to>
      <xdr:col>1</xdr:col>
      <xdr:colOff>485775</xdr:colOff>
      <xdr:row>54</xdr:row>
      <xdr:rowOff>13906</xdr:rowOff>
    </xdr:to>
    <xdr:sp macro="" textlink="">
      <xdr:nvSpPr>
        <xdr:cNvPr id="146" name="円/楕円 145"/>
        <xdr:cNvSpPr/>
      </xdr:nvSpPr>
      <xdr:spPr>
        <a:xfrm>
          <a:off x="1079500" y="91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30433</xdr:rowOff>
    </xdr:from>
    <xdr:ext cx="534377" cy="259045"/>
    <xdr:sp macro="" textlink="">
      <xdr:nvSpPr>
        <xdr:cNvPr id="147" name="テキスト ボックス 146"/>
        <xdr:cNvSpPr txBox="1"/>
      </xdr:nvSpPr>
      <xdr:spPr>
        <a:xfrm>
          <a:off x="863111" y="894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40934</xdr:rowOff>
    </xdr:from>
    <xdr:to>
      <xdr:col>6</xdr:col>
      <xdr:colOff>511175</xdr:colOff>
      <xdr:row>76</xdr:row>
      <xdr:rowOff>95667</xdr:rowOff>
    </xdr:to>
    <xdr:cxnSp macro="">
      <xdr:nvCxnSpPr>
        <xdr:cNvPr id="179" name="直線コネクタ 178"/>
        <xdr:cNvCxnSpPr/>
      </xdr:nvCxnSpPr>
      <xdr:spPr>
        <a:xfrm flipV="1">
          <a:off x="3797300" y="13071134"/>
          <a:ext cx="838200" cy="5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48912</xdr:rowOff>
    </xdr:from>
    <xdr:ext cx="599010" cy="259045"/>
    <xdr:sp macro="" textlink="">
      <xdr:nvSpPr>
        <xdr:cNvPr id="180" name="民生費平均値テキスト"/>
        <xdr:cNvSpPr txBox="1"/>
      </xdr:nvSpPr>
      <xdr:spPr>
        <a:xfrm>
          <a:off x="4686300" y="12736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95667</xdr:rowOff>
    </xdr:from>
    <xdr:to>
      <xdr:col>5</xdr:col>
      <xdr:colOff>358775</xdr:colOff>
      <xdr:row>76</xdr:row>
      <xdr:rowOff>150335</xdr:rowOff>
    </xdr:to>
    <xdr:cxnSp macro="">
      <xdr:nvCxnSpPr>
        <xdr:cNvPr id="182" name="直線コネクタ 181"/>
        <xdr:cNvCxnSpPr/>
      </xdr:nvCxnSpPr>
      <xdr:spPr>
        <a:xfrm flipV="1">
          <a:off x="2908300" y="13125867"/>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5946</xdr:rowOff>
    </xdr:from>
    <xdr:ext cx="599010" cy="259045"/>
    <xdr:sp macro="" textlink="">
      <xdr:nvSpPr>
        <xdr:cNvPr id="184" name="テキスト ボックス 183"/>
        <xdr:cNvSpPr txBox="1"/>
      </xdr:nvSpPr>
      <xdr:spPr>
        <a:xfrm>
          <a:off x="3497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150335</xdr:rowOff>
    </xdr:from>
    <xdr:to>
      <xdr:col>4</xdr:col>
      <xdr:colOff>155575</xdr:colOff>
      <xdr:row>77</xdr:row>
      <xdr:rowOff>32497</xdr:rowOff>
    </xdr:to>
    <xdr:cxnSp macro="">
      <xdr:nvCxnSpPr>
        <xdr:cNvPr id="185" name="直線コネクタ 184"/>
        <xdr:cNvCxnSpPr/>
      </xdr:nvCxnSpPr>
      <xdr:spPr>
        <a:xfrm flipV="1">
          <a:off x="2019300" y="13180535"/>
          <a:ext cx="889000" cy="5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107020</xdr:rowOff>
    </xdr:from>
    <xdr:ext cx="599010" cy="259045"/>
    <xdr:sp macro="" textlink="">
      <xdr:nvSpPr>
        <xdr:cNvPr id="187" name="テキスト ボックス 186"/>
        <xdr:cNvSpPr txBox="1"/>
      </xdr:nvSpPr>
      <xdr:spPr>
        <a:xfrm>
          <a:off x="2608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32497</xdr:rowOff>
    </xdr:from>
    <xdr:to>
      <xdr:col>2</xdr:col>
      <xdr:colOff>638175</xdr:colOff>
      <xdr:row>77</xdr:row>
      <xdr:rowOff>53463</xdr:rowOff>
    </xdr:to>
    <xdr:cxnSp macro="">
      <xdr:nvCxnSpPr>
        <xdr:cNvPr id="188" name="直線コネクタ 187"/>
        <xdr:cNvCxnSpPr/>
      </xdr:nvCxnSpPr>
      <xdr:spPr>
        <a:xfrm flipV="1">
          <a:off x="1130300" y="13234147"/>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146818</xdr:rowOff>
    </xdr:from>
    <xdr:ext cx="599010" cy="259045"/>
    <xdr:sp macro="" textlink="">
      <xdr:nvSpPr>
        <xdr:cNvPr id="190" name="テキスト ボックス 189"/>
        <xdr:cNvSpPr txBox="1"/>
      </xdr:nvSpPr>
      <xdr:spPr>
        <a:xfrm>
          <a:off x="1719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151761</xdr:rowOff>
    </xdr:from>
    <xdr:ext cx="599010" cy="259045"/>
    <xdr:sp macro="" textlink="">
      <xdr:nvSpPr>
        <xdr:cNvPr id="192" name="テキスト ボックス 191"/>
        <xdr:cNvSpPr txBox="1"/>
      </xdr:nvSpPr>
      <xdr:spPr>
        <a:xfrm>
          <a:off x="830794" y="1283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161584</xdr:rowOff>
    </xdr:from>
    <xdr:to>
      <xdr:col>6</xdr:col>
      <xdr:colOff>561975</xdr:colOff>
      <xdr:row>76</xdr:row>
      <xdr:rowOff>91734</xdr:rowOff>
    </xdr:to>
    <xdr:sp macro="" textlink="">
      <xdr:nvSpPr>
        <xdr:cNvPr id="198" name="円/楕円 197"/>
        <xdr:cNvSpPr/>
      </xdr:nvSpPr>
      <xdr:spPr>
        <a:xfrm>
          <a:off x="4584700" y="130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140011</xdr:rowOff>
    </xdr:from>
    <xdr:ext cx="599010" cy="259045"/>
    <xdr:sp macro="" textlink="">
      <xdr:nvSpPr>
        <xdr:cNvPr id="199" name="民生費該当値テキスト"/>
        <xdr:cNvSpPr txBox="1"/>
      </xdr:nvSpPr>
      <xdr:spPr>
        <a:xfrm>
          <a:off x="4686300" y="1299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142,573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44867</xdr:rowOff>
    </xdr:from>
    <xdr:to>
      <xdr:col>5</xdr:col>
      <xdr:colOff>409575</xdr:colOff>
      <xdr:row>76</xdr:row>
      <xdr:rowOff>146467</xdr:rowOff>
    </xdr:to>
    <xdr:sp macro="" textlink="">
      <xdr:nvSpPr>
        <xdr:cNvPr id="200" name="円/楕円 199"/>
        <xdr:cNvSpPr/>
      </xdr:nvSpPr>
      <xdr:spPr>
        <a:xfrm>
          <a:off x="3746500" y="1307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137594</xdr:rowOff>
    </xdr:from>
    <xdr:ext cx="599010" cy="259045"/>
    <xdr:sp macro="" textlink="">
      <xdr:nvSpPr>
        <xdr:cNvPr id="201" name="テキスト ボックス 200"/>
        <xdr:cNvSpPr txBox="1"/>
      </xdr:nvSpPr>
      <xdr:spPr>
        <a:xfrm>
          <a:off x="3497794" y="1316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137,545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99535</xdr:rowOff>
    </xdr:from>
    <xdr:to>
      <xdr:col>4</xdr:col>
      <xdr:colOff>206375</xdr:colOff>
      <xdr:row>77</xdr:row>
      <xdr:rowOff>29685</xdr:rowOff>
    </xdr:to>
    <xdr:sp macro="" textlink="">
      <xdr:nvSpPr>
        <xdr:cNvPr id="202" name="円/楕円 201"/>
        <xdr:cNvSpPr/>
      </xdr:nvSpPr>
      <xdr:spPr>
        <a:xfrm>
          <a:off x="2857500" y="131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20812</xdr:rowOff>
    </xdr:from>
    <xdr:ext cx="599010" cy="259045"/>
    <xdr:sp macro="" textlink="">
      <xdr:nvSpPr>
        <xdr:cNvPr id="203" name="テキスト ボックス 202"/>
        <xdr:cNvSpPr txBox="1"/>
      </xdr:nvSpPr>
      <xdr:spPr>
        <a:xfrm>
          <a:off x="2608794" y="1322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132,523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153147</xdr:rowOff>
    </xdr:from>
    <xdr:to>
      <xdr:col>3</xdr:col>
      <xdr:colOff>3175</xdr:colOff>
      <xdr:row>77</xdr:row>
      <xdr:rowOff>83297</xdr:rowOff>
    </xdr:to>
    <xdr:sp macro="" textlink="">
      <xdr:nvSpPr>
        <xdr:cNvPr id="204" name="円/楕円 203"/>
        <xdr:cNvSpPr/>
      </xdr:nvSpPr>
      <xdr:spPr>
        <a:xfrm>
          <a:off x="1968500" y="131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74424</xdr:rowOff>
    </xdr:from>
    <xdr:ext cx="599010" cy="259045"/>
    <xdr:sp macro="" textlink="">
      <xdr:nvSpPr>
        <xdr:cNvPr id="205" name="テキスト ボックス 204"/>
        <xdr:cNvSpPr txBox="1"/>
      </xdr:nvSpPr>
      <xdr:spPr>
        <a:xfrm>
          <a:off x="1719794" y="1327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127,598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2663</xdr:rowOff>
    </xdr:from>
    <xdr:to>
      <xdr:col>1</xdr:col>
      <xdr:colOff>485775</xdr:colOff>
      <xdr:row>77</xdr:row>
      <xdr:rowOff>104263</xdr:rowOff>
    </xdr:to>
    <xdr:sp macro="" textlink="">
      <xdr:nvSpPr>
        <xdr:cNvPr id="206" name="円/楕円 205"/>
        <xdr:cNvSpPr/>
      </xdr:nvSpPr>
      <xdr:spPr>
        <a:xfrm>
          <a:off x="1079500" y="1320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95390</xdr:rowOff>
    </xdr:from>
    <xdr:ext cx="599010" cy="259045"/>
    <xdr:sp macro="" textlink="">
      <xdr:nvSpPr>
        <xdr:cNvPr id="207" name="テキスト ボックス 206"/>
        <xdr:cNvSpPr txBox="1"/>
      </xdr:nvSpPr>
      <xdr:spPr>
        <a:xfrm>
          <a:off x="830794" y="1329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38525</xdr:rowOff>
    </xdr:from>
    <xdr:to>
      <xdr:col>6</xdr:col>
      <xdr:colOff>511175</xdr:colOff>
      <xdr:row>98</xdr:row>
      <xdr:rowOff>73310</xdr:rowOff>
    </xdr:to>
    <xdr:cxnSp macro="">
      <xdr:nvCxnSpPr>
        <xdr:cNvPr id="237" name="直線コネクタ 236"/>
        <xdr:cNvCxnSpPr/>
      </xdr:nvCxnSpPr>
      <xdr:spPr>
        <a:xfrm flipV="1">
          <a:off x="3797300" y="16840625"/>
          <a:ext cx="838200" cy="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73310</xdr:rowOff>
    </xdr:from>
    <xdr:to>
      <xdr:col>5</xdr:col>
      <xdr:colOff>358775</xdr:colOff>
      <xdr:row>98</xdr:row>
      <xdr:rowOff>87885</xdr:rowOff>
    </xdr:to>
    <xdr:cxnSp macro="">
      <xdr:nvCxnSpPr>
        <xdr:cNvPr id="240" name="直線コネクタ 239"/>
        <xdr:cNvCxnSpPr/>
      </xdr:nvCxnSpPr>
      <xdr:spPr>
        <a:xfrm flipV="1">
          <a:off x="2908300" y="16875410"/>
          <a:ext cx="889000" cy="1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74549</xdr:rowOff>
    </xdr:from>
    <xdr:to>
      <xdr:col>4</xdr:col>
      <xdr:colOff>155575</xdr:colOff>
      <xdr:row>98</xdr:row>
      <xdr:rowOff>87885</xdr:rowOff>
    </xdr:to>
    <xdr:cxnSp macro="">
      <xdr:nvCxnSpPr>
        <xdr:cNvPr id="243" name="直線コネクタ 242"/>
        <xdr:cNvCxnSpPr/>
      </xdr:nvCxnSpPr>
      <xdr:spPr>
        <a:xfrm>
          <a:off x="2019300" y="1687664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65939</xdr:rowOff>
    </xdr:from>
    <xdr:to>
      <xdr:col>2</xdr:col>
      <xdr:colOff>638175</xdr:colOff>
      <xdr:row>98</xdr:row>
      <xdr:rowOff>74549</xdr:rowOff>
    </xdr:to>
    <xdr:cxnSp macro="">
      <xdr:nvCxnSpPr>
        <xdr:cNvPr id="246" name="直線コネクタ 245"/>
        <xdr:cNvCxnSpPr/>
      </xdr:nvCxnSpPr>
      <xdr:spPr>
        <a:xfrm>
          <a:off x="1130300" y="16696589"/>
          <a:ext cx="889000" cy="1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73962</xdr:rowOff>
    </xdr:from>
    <xdr:ext cx="534377" cy="259045"/>
    <xdr:sp macro="" textlink="">
      <xdr:nvSpPr>
        <xdr:cNvPr id="248" name="テキスト ボックス 247"/>
        <xdr:cNvSpPr txBox="1"/>
      </xdr:nvSpPr>
      <xdr:spPr>
        <a:xfrm>
          <a:off x="1752111" y="16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5548</xdr:rowOff>
    </xdr:from>
    <xdr:ext cx="534377" cy="259045"/>
    <xdr:sp macro="" textlink="">
      <xdr:nvSpPr>
        <xdr:cNvPr id="250" name="テキスト ボックス 249"/>
        <xdr:cNvSpPr txBox="1"/>
      </xdr:nvSpPr>
      <xdr:spPr>
        <a:xfrm>
          <a:off x="863111" y="168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159175</xdr:rowOff>
    </xdr:from>
    <xdr:to>
      <xdr:col>6</xdr:col>
      <xdr:colOff>561975</xdr:colOff>
      <xdr:row>98</xdr:row>
      <xdr:rowOff>89325</xdr:rowOff>
    </xdr:to>
    <xdr:sp macro="" textlink="">
      <xdr:nvSpPr>
        <xdr:cNvPr id="256" name="円/楕円 255"/>
        <xdr:cNvSpPr/>
      </xdr:nvSpPr>
      <xdr:spPr>
        <a:xfrm>
          <a:off x="4584700" y="1678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137602</xdr:rowOff>
    </xdr:from>
    <xdr:ext cx="534377" cy="259045"/>
    <xdr:sp macro="" textlink="">
      <xdr:nvSpPr>
        <xdr:cNvPr id="257" name="衛生費該当値テキスト"/>
        <xdr:cNvSpPr txBox="1"/>
      </xdr:nvSpPr>
      <xdr:spPr>
        <a:xfrm>
          <a:off x="4686300" y="1676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29,311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22510</xdr:rowOff>
    </xdr:from>
    <xdr:to>
      <xdr:col>5</xdr:col>
      <xdr:colOff>409575</xdr:colOff>
      <xdr:row>98</xdr:row>
      <xdr:rowOff>124110</xdr:rowOff>
    </xdr:to>
    <xdr:sp macro="" textlink="">
      <xdr:nvSpPr>
        <xdr:cNvPr id="258" name="円/楕円 257"/>
        <xdr:cNvSpPr/>
      </xdr:nvSpPr>
      <xdr:spPr>
        <a:xfrm>
          <a:off x="3746500" y="1682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115237</xdr:rowOff>
    </xdr:from>
    <xdr:ext cx="534377" cy="259045"/>
    <xdr:sp macro="" textlink="">
      <xdr:nvSpPr>
        <xdr:cNvPr id="259" name="テキスト ボックス 258"/>
        <xdr:cNvSpPr txBox="1"/>
      </xdr:nvSpPr>
      <xdr:spPr>
        <a:xfrm>
          <a:off x="3530111" y="1691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37085</xdr:rowOff>
    </xdr:from>
    <xdr:to>
      <xdr:col>4</xdr:col>
      <xdr:colOff>206375</xdr:colOff>
      <xdr:row>98</xdr:row>
      <xdr:rowOff>138685</xdr:rowOff>
    </xdr:to>
    <xdr:sp macro="" textlink="">
      <xdr:nvSpPr>
        <xdr:cNvPr id="260" name="円/楕円 259"/>
        <xdr:cNvSpPr/>
      </xdr:nvSpPr>
      <xdr:spPr>
        <a:xfrm>
          <a:off x="2857500" y="1683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129812</xdr:rowOff>
    </xdr:from>
    <xdr:ext cx="534377" cy="259045"/>
    <xdr:sp macro="" textlink="">
      <xdr:nvSpPr>
        <xdr:cNvPr id="261" name="テキスト ボックス 260"/>
        <xdr:cNvSpPr txBox="1"/>
      </xdr:nvSpPr>
      <xdr:spPr>
        <a:xfrm>
          <a:off x="2641111" y="1693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23749</xdr:rowOff>
    </xdr:from>
    <xdr:to>
      <xdr:col>3</xdr:col>
      <xdr:colOff>3175</xdr:colOff>
      <xdr:row>98</xdr:row>
      <xdr:rowOff>125349</xdr:rowOff>
    </xdr:to>
    <xdr:sp macro="" textlink="">
      <xdr:nvSpPr>
        <xdr:cNvPr id="262" name="円/楕円 261"/>
        <xdr:cNvSpPr/>
      </xdr:nvSpPr>
      <xdr:spPr>
        <a:xfrm>
          <a:off x="1968500" y="168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116476</xdr:rowOff>
    </xdr:from>
    <xdr:ext cx="534377" cy="259045"/>
    <xdr:sp macro="" textlink="">
      <xdr:nvSpPr>
        <xdr:cNvPr id="263" name="テキスト ボックス 262"/>
        <xdr:cNvSpPr txBox="1"/>
      </xdr:nvSpPr>
      <xdr:spPr>
        <a:xfrm>
          <a:off x="1752111" y="169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15139</xdr:rowOff>
    </xdr:from>
    <xdr:to>
      <xdr:col>1</xdr:col>
      <xdr:colOff>485775</xdr:colOff>
      <xdr:row>97</xdr:row>
      <xdr:rowOff>116739</xdr:rowOff>
    </xdr:to>
    <xdr:sp macro="" textlink="">
      <xdr:nvSpPr>
        <xdr:cNvPr id="264" name="円/楕円 263"/>
        <xdr:cNvSpPr/>
      </xdr:nvSpPr>
      <xdr:spPr>
        <a:xfrm>
          <a:off x="1079500" y="166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133266</xdr:rowOff>
    </xdr:from>
    <xdr:ext cx="534377" cy="259045"/>
    <xdr:sp macro="" textlink="">
      <xdr:nvSpPr>
        <xdr:cNvPr id="265" name="テキスト ボックス 264"/>
        <xdr:cNvSpPr txBox="1"/>
      </xdr:nvSpPr>
      <xdr:spPr>
        <a:xfrm>
          <a:off x="863111" y="1642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147701</xdr:rowOff>
    </xdr:from>
    <xdr:to>
      <xdr:col>15</xdr:col>
      <xdr:colOff>180975</xdr:colOff>
      <xdr:row>36</xdr:row>
      <xdr:rowOff>58547</xdr:rowOff>
    </xdr:to>
    <xdr:cxnSp macro="">
      <xdr:nvCxnSpPr>
        <xdr:cNvPr id="294" name="直線コネクタ 293"/>
        <xdr:cNvCxnSpPr/>
      </xdr:nvCxnSpPr>
      <xdr:spPr>
        <a:xfrm>
          <a:off x="9639300" y="6148451"/>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18559</xdr:rowOff>
    </xdr:from>
    <xdr:ext cx="378565" cy="259045"/>
    <xdr:sp macro="" textlink="">
      <xdr:nvSpPr>
        <xdr:cNvPr id="295" name="労働費平均値テキスト"/>
        <xdr:cNvSpPr txBox="1"/>
      </xdr:nvSpPr>
      <xdr:spPr>
        <a:xfrm>
          <a:off x="10528300" y="6362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60452</xdr:rowOff>
    </xdr:from>
    <xdr:to>
      <xdr:col>14</xdr:col>
      <xdr:colOff>28575</xdr:colOff>
      <xdr:row>35</xdr:row>
      <xdr:rowOff>147701</xdr:rowOff>
    </xdr:to>
    <xdr:cxnSp macro="">
      <xdr:nvCxnSpPr>
        <xdr:cNvPr id="297" name="直線コネクタ 296"/>
        <xdr:cNvCxnSpPr/>
      </xdr:nvCxnSpPr>
      <xdr:spPr>
        <a:xfrm>
          <a:off x="8750300" y="6061202"/>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64660</xdr:rowOff>
    </xdr:from>
    <xdr:ext cx="378565" cy="259045"/>
    <xdr:sp macro="" textlink="">
      <xdr:nvSpPr>
        <xdr:cNvPr id="299" name="テキスト ボックス 298"/>
        <xdr:cNvSpPr txBox="1"/>
      </xdr:nvSpPr>
      <xdr:spPr>
        <a:xfrm>
          <a:off x="9450017" y="640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95123</xdr:rowOff>
    </xdr:from>
    <xdr:to>
      <xdr:col>12</xdr:col>
      <xdr:colOff>511175</xdr:colOff>
      <xdr:row>35</xdr:row>
      <xdr:rowOff>60452</xdr:rowOff>
    </xdr:to>
    <xdr:cxnSp macro="">
      <xdr:nvCxnSpPr>
        <xdr:cNvPr id="300" name="直線コネクタ 299"/>
        <xdr:cNvCxnSpPr/>
      </xdr:nvCxnSpPr>
      <xdr:spPr>
        <a:xfrm>
          <a:off x="7861300" y="5752973"/>
          <a:ext cx="889000" cy="30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152671</xdr:rowOff>
    </xdr:from>
    <xdr:ext cx="469744" cy="259045"/>
    <xdr:sp macro="" textlink="">
      <xdr:nvSpPr>
        <xdr:cNvPr id="302" name="テキスト ボックス 301"/>
        <xdr:cNvSpPr txBox="1"/>
      </xdr:nvSpPr>
      <xdr:spPr>
        <a:xfrm>
          <a:off x="8515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162560</xdr:rowOff>
    </xdr:from>
    <xdr:to>
      <xdr:col>11</xdr:col>
      <xdr:colOff>307975</xdr:colOff>
      <xdr:row>33</xdr:row>
      <xdr:rowOff>95123</xdr:rowOff>
    </xdr:to>
    <xdr:cxnSp macro="">
      <xdr:nvCxnSpPr>
        <xdr:cNvPr id="303" name="直線コネクタ 302"/>
        <xdr:cNvCxnSpPr/>
      </xdr:nvCxnSpPr>
      <xdr:spPr>
        <a:xfrm>
          <a:off x="6972300" y="5477510"/>
          <a:ext cx="889000" cy="27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92092</xdr:rowOff>
    </xdr:from>
    <xdr:ext cx="469744" cy="259045"/>
    <xdr:sp macro="" textlink="">
      <xdr:nvSpPr>
        <xdr:cNvPr id="305" name="テキスト ボックス 304"/>
        <xdr:cNvSpPr txBox="1"/>
      </xdr:nvSpPr>
      <xdr:spPr>
        <a:xfrm>
          <a:off x="7626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39895</xdr:rowOff>
    </xdr:from>
    <xdr:ext cx="469744" cy="259045"/>
    <xdr:sp macro="" textlink="">
      <xdr:nvSpPr>
        <xdr:cNvPr id="307" name="テキスト ボックス 306"/>
        <xdr:cNvSpPr txBox="1"/>
      </xdr:nvSpPr>
      <xdr:spPr>
        <a:xfrm>
          <a:off x="6737427"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7747</xdr:rowOff>
    </xdr:from>
    <xdr:to>
      <xdr:col>15</xdr:col>
      <xdr:colOff>231775</xdr:colOff>
      <xdr:row>36</xdr:row>
      <xdr:rowOff>109347</xdr:rowOff>
    </xdr:to>
    <xdr:sp macro="" textlink="">
      <xdr:nvSpPr>
        <xdr:cNvPr id="313" name="円/楕円 312"/>
        <xdr:cNvSpPr/>
      </xdr:nvSpPr>
      <xdr:spPr>
        <a:xfrm>
          <a:off x="104267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30624</xdr:rowOff>
    </xdr:from>
    <xdr:ext cx="469744" cy="259045"/>
    <xdr:sp macro="" textlink="">
      <xdr:nvSpPr>
        <xdr:cNvPr id="314" name="労働費該当値テキスト"/>
        <xdr:cNvSpPr txBox="1"/>
      </xdr:nvSpPr>
      <xdr:spPr>
        <a:xfrm>
          <a:off x="10528300" y="603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96901</xdr:rowOff>
    </xdr:from>
    <xdr:to>
      <xdr:col>14</xdr:col>
      <xdr:colOff>79375</xdr:colOff>
      <xdr:row>36</xdr:row>
      <xdr:rowOff>27051</xdr:rowOff>
    </xdr:to>
    <xdr:sp macro="" textlink="">
      <xdr:nvSpPr>
        <xdr:cNvPr id="315" name="円/楕円 314"/>
        <xdr:cNvSpPr/>
      </xdr:nvSpPr>
      <xdr:spPr>
        <a:xfrm>
          <a:off x="9588500" y="60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43578</xdr:rowOff>
    </xdr:from>
    <xdr:ext cx="469744" cy="259045"/>
    <xdr:sp macro="" textlink="">
      <xdr:nvSpPr>
        <xdr:cNvPr id="316" name="テキスト ボックス 315"/>
        <xdr:cNvSpPr txBox="1"/>
      </xdr:nvSpPr>
      <xdr:spPr>
        <a:xfrm>
          <a:off x="9404427" y="587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9652</xdr:rowOff>
    </xdr:from>
    <xdr:to>
      <xdr:col>12</xdr:col>
      <xdr:colOff>561975</xdr:colOff>
      <xdr:row>35</xdr:row>
      <xdr:rowOff>111252</xdr:rowOff>
    </xdr:to>
    <xdr:sp macro="" textlink="">
      <xdr:nvSpPr>
        <xdr:cNvPr id="317" name="円/楕円 316"/>
        <xdr:cNvSpPr/>
      </xdr:nvSpPr>
      <xdr:spPr>
        <a:xfrm>
          <a:off x="8699500" y="60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127779</xdr:rowOff>
    </xdr:from>
    <xdr:ext cx="469744" cy="259045"/>
    <xdr:sp macro="" textlink="">
      <xdr:nvSpPr>
        <xdr:cNvPr id="318" name="テキスト ボックス 317"/>
        <xdr:cNvSpPr txBox="1"/>
      </xdr:nvSpPr>
      <xdr:spPr>
        <a:xfrm>
          <a:off x="8515427" y="578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44323</xdr:rowOff>
    </xdr:from>
    <xdr:to>
      <xdr:col>11</xdr:col>
      <xdr:colOff>358775</xdr:colOff>
      <xdr:row>33</xdr:row>
      <xdr:rowOff>145923</xdr:rowOff>
    </xdr:to>
    <xdr:sp macro="" textlink="">
      <xdr:nvSpPr>
        <xdr:cNvPr id="319" name="円/楕円 318"/>
        <xdr:cNvSpPr/>
      </xdr:nvSpPr>
      <xdr:spPr>
        <a:xfrm>
          <a:off x="7810500" y="57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162450</xdr:rowOff>
    </xdr:from>
    <xdr:ext cx="469744" cy="259045"/>
    <xdr:sp macro="" textlink="">
      <xdr:nvSpPr>
        <xdr:cNvPr id="320" name="テキスト ボックス 319"/>
        <xdr:cNvSpPr txBox="1"/>
      </xdr:nvSpPr>
      <xdr:spPr>
        <a:xfrm>
          <a:off x="7626427" y="547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111760</xdr:rowOff>
    </xdr:from>
    <xdr:to>
      <xdr:col>10</xdr:col>
      <xdr:colOff>155575</xdr:colOff>
      <xdr:row>32</xdr:row>
      <xdr:rowOff>41910</xdr:rowOff>
    </xdr:to>
    <xdr:sp macro="" textlink="">
      <xdr:nvSpPr>
        <xdr:cNvPr id="321" name="円/楕円 320"/>
        <xdr:cNvSpPr/>
      </xdr:nvSpPr>
      <xdr:spPr>
        <a:xfrm>
          <a:off x="6921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58437</xdr:rowOff>
    </xdr:from>
    <xdr:ext cx="469744" cy="259045"/>
    <xdr:sp macro="" textlink="">
      <xdr:nvSpPr>
        <xdr:cNvPr id="322" name="テキスト ボックス 321"/>
        <xdr:cNvSpPr txBox="1"/>
      </xdr:nvSpPr>
      <xdr:spPr>
        <a:xfrm>
          <a:off x="6737427" y="52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82169</xdr:rowOff>
    </xdr:from>
    <xdr:to>
      <xdr:col>15</xdr:col>
      <xdr:colOff>180975</xdr:colOff>
      <xdr:row>55</xdr:row>
      <xdr:rowOff>115925</xdr:rowOff>
    </xdr:to>
    <xdr:cxnSp macro="">
      <xdr:nvCxnSpPr>
        <xdr:cNvPr id="351" name="直線コネクタ 350"/>
        <xdr:cNvCxnSpPr/>
      </xdr:nvCxnSpPr>
      <xdr:spPr>
        <a:xfrm flipV="1">
          <a:off x="9639300" y="9511919"/>
          <a:ext cx="8382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117467</xdr:rowOff>
    </xdr:from>
    <xdr:ext cx="469744" cy="259045"/>
    <xdr:sp macro="" textlink="">
      <xdr:nvSpPr>
        <xdr:cNvPr id="352" name="農林水産業費平均値テキスト"/>
        <xdr:cNvSpPr txBox="1"/>
      </xdr:nvSpPr>
      <xdr:spPr>
        <a:xfrm>
          <a:off x="10528300" y="9718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115925</xdr:rowOff>
    </xdr:from>
    <xdr:to>
      <xdr:col>14</xdr:col>
      <xdr:colOff>28575</xdr:colOff>
      <xdr:row>55</xdr:row>
      <xdr:rowOff>123546</xdr:rowOff>
    </xdr:to>
    <xdr:cxnSp macro="">
      <xdr:nvCxnSpPr>
        <xdr:cNvPr id="354" name="直線コネクタ 353"/>
        <xdr:cNvCxnSpPr/>
      </xdr:nvCxnSpPr>
      <xdr:spPr>
        <a:xfrm flipV="1">
          <a:off x="8750300" y="9545675"/>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52849</xdr:rowOff>
    </xdr:from>
    <xdr:ext cx="469744" cy="259045"/>
    <xdr:sp macro="" textlink="">
      <xdr:nvSpPr>
        <xdr:cNvPr id="356" name="テキスト ボックス 355"/>
        <xdr:cNvSpPr txBox="1"/>
      </xdr:nvSpPr>
      <xdr:spPr>
        <a:xfrm>
          <a:off x="9404427" y="98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123546</xdr:rowOff>
    </xdr:from>
    <xdr:to>
      <xdr:col>12</xdr:col>
      <xdr:colOff>511175</xdr:colOff>
      <xdr:row>56</xdr:row>
      <xdr:rowOff>102515</xdr:rowOff>
    </xdr:to>
    <xdr:cxnSp macro="">
      <xdr:nvCxnSpPr>
        <xdr:cNvPr id="357" name="直線コネクタ 356"/>
        <xdr:cNvCxnSpPr/>
      </xdr:nvCxnSpPr>
      <xdr:spPr>
        <a:xfrm flipV="1">
          <a:off x="7861300" y="9553296"/>
          <a:ext cx="8890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83253</xdr:rowOff>
    </xdr:from>
    <xdr:ext cx="469744" cy="259045"/>
    <xdr:sp macro="" textlink="">
      <xdr:nvSpPr>
        <xdr:cNvPr id="359" name="テキスト ボックス 358"/>
        <xdr:cNvSpPr txBox="1"/>
      </xdr:nvSpPr>
      <xdr:spPr>
        <a:xfrm>
          <a:off x="8515427" y="985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80416</xdr:rowOff>
    </xdr:from>
    <xdr:to>
      <xdr:col>11</xdr:col>
      <xdr:colOff>307975</xdr:colOff>
      <xdr:row>56</xdr:row>
      <xdr:rowOff>102515</xdr:rowOff>
    </xdr:to>
    <xdr:cxnSp macro="">
      <xdr:nvCxnSpPr>
        <xdr:cNvPr id="360" name="直線コネクタ 359"/>
        <xdr:cNvCxnSpPr/>
      </xdr:nvCxnSpPr>
      <xdr:spPr>
        <a:xfrm>
          <a:off x="6972300" y="9681616"/>
          <a:ext cx="889000" cy="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72965</xdr:rowOff>
    </xdr:from>
    <xdr:ext cx="469744" cy="259045"/>
    <xdr:sp macro="" textlink="">
      <xdr:nvSpPr>
        <xdr:cNvPr id="362" name="テキスト ボックス 361"/>
        <xdr:cNvSpPr txBox="1"/>
      </xdr:nvSpPr>
      <xdr:spPr>
        <a:xfrm>
          <a:off x="7626427" y="984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55668</xdr:rowOff>
    </xdr:from>
    <xdr:ext cx="469744" cy="259045"/>
    <xdr:sp macro="" textlink="">
      <xdr:nvSpPr>
        <xdr:cNvPr id="364" name="テキスト ボックス 363"/>
        <xdr:cNvSpPr txBox="1"/>
      </xdr:nvSpPr>
      <xdr:spPr>
        <a:xfrm>
          <a:off x="6737427" y="98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31369</xdr:rowOff>
    </xdr:from>
    <xdr:to>
      <xdr:col>15</xdr:col>
      <xdr:colOff>231775</xdr:colOff>
      <xdr:row>55</xdr:row>
      <xdr:rowOff>132969</xdr:rowOff>
    </xdr:to>
    <xdr:sp macro="" textlink="">
      <xdr:nvSpPr>
        <xdr:cNvPr id="370" name="円/楕円 369"/>
        <xdr:cNvSpPr/>
      </xdr:nvSpPr>
      <xdr:spPr>
        <a:xfrm>
          <a:off x="10426700" y="946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54246</xdr:rowOff>
    </xdr:from>
    <xdr:ext cx="469744" cy="259045"/>
    <xdr:sp macro="" textlink="">
      <xdr:nvSpPr>
        <xdr:cNvPr id="371" name="農林水産業費該当値テキスト"/>
        <xdr:cNvSpPr txBox="1"/>
      </xdr:nvSpPr>
      <xdr:spPr>
        <a:xfrm>
          <a:off x="10528300" y="931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65125</xdr:rowOff>
    </xdr:from>
    <xdr:to>
      <xdr:col>14</xdr:col>
      <xdr:colOff>79375</xdr:colOff>
      <xdr:row>55</xdr:row>
      <xdr:rowOff>166725</xdr:rowOff>
    </xdr:to>
    <xdr:sp macro="" textlink="">
      <xdr:nvSpPr>
        <xdr:cNvPr id="372" name="円/楕円 371"/>
        <xdr:cNvSpPr/>
      </xdr:nvSpPr>
      <xdr:spPr>
        <a:xfrm>
          <a:off x="9588500" y="94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11802</xdr:rowOff>
    </xdr:from>
    <xdr:ext cx="469744" cy="259045"/>
    <xdr:sp macro="" textlink="">
      <xdr:nvSpPr>
        <xdr:cNvPr id="373" name="テキスト ボックス 372"/>
        <xdr:cNvSpPr txBox="1"/>
      </xdr:nvSpPr>
      <xdr:spPr>
        <a:xfrm>
          <a:off x="9404427" y="927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72746</xdr:rowOff>
    </xdr:from>
    <xdr:to>
      <xdr:col>12</xdr:col>
      <xdr:colOff>561975</xdr:colOff>
      <xdr:row>56</xdr:row>
      <xdr:rowOff>2896</xdr:rowOff>
    </xdr:to>
    <xdr:sp macro="" textlink="">
      <xdr:nvSpPr>
        <xdr:cNvPr id="374" name="円/楕円 373"/>
        <xdr:cNvSpPr/>
      </xdr:nvSpPr>
      <xdr:spPr>
        <a:xfrm>
          <a:off x="8699500" y="95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19423</xdr:rowOff>
    </xdr:from>
    <xdr:ext cx="469744" cy="259045"/>
    <xdr:sp macro="" textlink="">
      <xdr:nvSpPr>
        <xdr:cNvPr id="375" name="テキスト ボックス 374"/>
        <xdr:cNvSpPr txBox="1"/>
      </xdr:nvSpPr>
      <xdr:spPr>
        <a:xfrm>
          <a:off x="8515427" y="927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51715</xdr:rowOff>
    </xdr:from>
    <xdr:to>
      <xdr:col>11</xdr:col>
      <xdr:colOff>358775</xdr:colOff>
      <xdr:row>56</xdr:row>
      <xdr:rowOff>153315</xdr:rowOff>
    </xdr:to>
    <xdr:sp macro="" textlink="">
      <xdr:nvSpPr>
        <xdr:cNvPr id="376" name="円/楕円 375"/>
        <xdr:cNvSpPr/>
      </xdr:nvSpPr>
      <xdr:spPr>
        <a:xfrm>
          <a:off x="7810500" y="965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169842</xdr:rowOff>
    </xdr:from>
    <xdr:ext cx="469744" cy="259045"/>
    <xdr:sp macro="" textlink="">
      <xdr:nvSpPr>
        <xdr:cNvPr id="377" name="テキスト ボックス 376"/>
        <xdr:cNvSpPr txBox="1"/>
      </xdr:nvSpPr>
      <xdr:spPr>
        <a:xfrm>
          <a:off x="7626427" y="942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29616</xdr:rowOff>
    </xdr:from>
    <xdr:to>
      <xdr:col>10</xdr:col>
      <xdr:colOff>155575</xdr:colOff>
      <xdr:row>56</xdr:row>
      <xdr:rowOff>131216</xdr:rowOff>
    </xdr:to>
    <xdr:sp macro="" textlink="">
      <xdr:nvSpPr>
        <xdr:cNvPr id="378" name="円/楕円 377"/>
        <xdr:cNvSpPr/>
      </xdr:nvSpPr>
      <xdr:spPr>
        <a:xfrm>
          <a:off x="6921500" y="96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147743</xdr:rowOff>
    </xdr:from>
    <xdr:ext cx="469744" cy="259045"/>
    <xdr:sp macro="" textlink="">
      <xdr:nvSpPr>
        <xdr:cNvPr id="379" name="テキスト ボックス 378"/>
        <xdr:cNvSpPr txBox="1"/>
      </xdr:nvSpPr>
      <xdr:spPr>
        <a:xfrm>
          <a:off x="6737427" y="940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97889</xdr:rowOff>
    </xdr:from>
    <xdr:to>
      <xdr:col>15</xdr:col>
      <xdr:colOff>180975</xdr:colOff>
      <xdr:row>76</xdr:row>
      <xdr:rowOff>49975</xdr:rowOff>
    </xdr:to>
    <xdr:cxnSp macro="">
      <xdr:nvCxnSpPr>
        <xdr:cNvPr id="406" name="直線コネクタ 405"/>
        <xdr:cNvCxnSpPr/>
      </xdr:nvCxnSpPr>
      <xdr:spPr>
        <a:xfrm flipV="1">
          <a:off x="9639300" y="12956639"/>
          <a:ext cx="838200" cy="12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127700</xdr:rowOff>
    </xdr:from>
    <xdr:ext cx="534377" cy="259045"/>
    <xdr:sp macro="" textlink="">
      <xdr:nvSpPr>
        <xdr:cNvPr id="407" name="商工費平均値テキスト"/>
        <xdr:cNvSpPr txBox="1"/>
      </xdr:nvSpPr>
      <xdr:spPr>
        <a:xfrm>
          <a:off x="10528300" y="1315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29195</xdr:rowOff>
    </xdr:from>
    <xdr:to>
      <xdr:col>14</xdr:col>
      <xdr:colOff>28575</xdr:colOff>
      <xdr:row>76</xdr:row>
      <xdr:rowOff>49975</xdr:rowOff>
    </xdr:to>
    <xdr:cxnSp macro="">
      <xdr:nvCxnSpPr>
        <xdr:cNvPr id="409" name="直線コネクタ 408"/>
        <xdr:cNvCxnSpPr/>
      </xdr:nvCxnSpPr>
      <xdr:spPr>
        <a:xfrm>
          <a:off x="8750300" y="13059395"/>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74345</xdr:rowOff>
    </xdr:from>
    <xdr:ext cx="534377" cy="259045"/>
    <xdr:sp macro="" textlink="">
      <xdr:nvSpPr>
        <xdr:cNvPr id="411" name="テキスト ボックス 410"/>
        <xdr:cNvSpPr txBox="1"/>
      </xdr:nvSpPr>
      <xdr:spPr>
        <a:xfrm>
          <a:off x="9372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158148</xdr:rowOff>
    </xdr:from>
    <xdr:to>
      <xdr:col>12</xdr:col>
      <xdr:colOff>511175</xdr:colOff>
      <xdr:row>76</xdr:row>
      <xdr:rowOff>29195</xdr:rowOff>
    </xdr:to>
    <xdr:cxnSp macro="">
      <xdr:nvCxnSpPr>
        <xdr:cNvPr id="412" name="直線コネクタ 411"/>
        <xdr:cNvCxnSpPr/>
      </xdr:nvCxnSpPr>
      <xdr:spPr>
        <a:xfrm>
          <a:off x="7861300" y="13016898"/>
          <a:ext cx="889000" cy="4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66367</xdr:rowOff>
    </xdr:from>
    <xdr:ext cx="534377" cy="259045"/>
    <xdr:sp macro="" textlink="">
      <xdr:nvSpPr>
        <xdr:cNvPr id="414" name="テキスト ボックス 413"/>
        <xdr:cNvSpPr txBox="1"/>
      </xdr:nvSpPr>
      <xdr:spPr>
        <a:xfrm>
          <a:off x="8483111" y="132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158148</xdr:rowOff>
    </xdr:from>
    <xdr:to>
      <xdr:col>11</xdr:col>
      <xdr:colOff>307975</xdr:colOff>
      <xdr:row>76</xdr:row>
      <xdr:rowOff>49609</xdr:rowOff>
    </xdr:to>
    <xdr:cxnSp macro="">
      <xdr:nvCxnSpPr>
        <xdr:cNvPr id="415" name="直線コネクタ 414"/>
        <xdr:cNvCxnSpPr/>
      </xdr:nvCxnSpPr>
      <xdr:spPr>
        <a:xfrm flipV="1">
          <a:off x="6972300" y="13016898"/>
          <a:ext cx="8890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55005</xdr:rowOff>
    </xdr:from>
    <xdr:ext cx="534377" cy="259045"/>
    <xdr:sp macro="" textlink="">
      <xdr:nvSpPr>
        <xdr:cNvPr id="417" name="テキスト ボックス 416"/>
        <xdr:cNvSpPr txBox="1"/>
      </xdr:nvSpPr>
      <xdr:spPr>
        <a:xfrm>
          <a:off x="7594111" y="132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33997</xdr:rowOff>
    </xdr:from>
    <xdr:ext cx="534377" cy="259045"/>
    <xdr:sp macro="" textlink="">
      <xdr:nvSpPr>
        <xdr:cNvPr id="419" name="テキスト ボックス 418"/>
        <xdr:cNvSpPr txBox="1"/>
      </xdr:nvSpPr>
      <xdr:spPr>
        <a:xfrm>
          <a:off x="6705111" y="132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47089</xdr:rowOff>
    </xdr:from>
    <xdr:to>
      <xdr:col>15</xdr:col>
      <xdr:colOff>231775</xdr:colOff>
      <xdr:row>75</xdr:row>
      <xdr:rowOff>148689</xdr:rowOff>
    </xdr:to>
    <xdr:sp macro="" textlink="">
      <xdr:nvSpPr>
        <xdr:cNvPr id="425" name="円/楕円 424"/>
        <xdr:cNvSpPr/>
      </xdr:nvSpPr>
      <xdr:spPr>
        <a:xfrm>
          <a:off x="10426700" y="129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69966</xdr:rowOff>
    </xdr:from>
    <xdr:ext cx="534377" cy="259045"/>
    <xdr:sp macro="" textlink="">
      <xdr:nvSpPr>
        <xdr:cNvPr id="426" name="商工費該当値テキスト"/>
        <xdr:cNvSpPr txBox="1"/>
      </xdr:nvSpPr>
      <xdr:spPr>
        <a:xfrm>
          <a:off x="10528300" y="127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24,329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170625</xdr:rowOff>
    </xdr:from>
    <xdr:to>
      <xdr:col>14</xdr:col>
      <xdr:colOff>79375</xdr:colOff>
      <xdr:row>76</xdr:row>
      <xdr:rowOff>100775</xdr:rowOff>
    </xdr:to>
    <xdr:sp macro="" textlink="">
      <xdr:nvSpPr>
        <xdr:cNvPr id="427" name="円/楕円 426"/>
        <xdr:cNvSpPr/>
      </xdr:nvSpPr>
      <xdr:spPr>
        <a:xfrm>
          <a:off x="9588500" y="130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117301</xdr:rowOff>
    </xdr:from>
    <xdr:ext cx="534377" cy="259045"/>
    <xdr:sp macro="" textlink="">
      <xdr:nvSpPr>
        <xdr:cNvPr id="428" name="テキスト ボックス 427"/>
        <xdr:cNvSpPr txBox="1"/>
      </xdr:nvSpPr>
      <xdr:spPr>
        <a:xfrm>
          <a:off x="9372111" y="128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149845</xdr:rowOff>
    </xdr:from>
    <xdr:to>
      <xdr:col>12</xdr:col>
      <xdr:colOff>561975</xdr:colOff>
      <xdr:row>76</xdr:row>
      <xdr:rowOff>79995</xdr:rowOff>
    </xdr:to>
    <xdr:sp macro="" textlink="">
      <xdr:nvSpPr>
        <xdr:cNvPr id="429" name="円/楕円 428"/>
        <xdr:cNvSpPr/>
      </xdr:nvSpPr>
      <xdr:spPr>
        <a:xfrm>
          <a:off x="8699500" y="1300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96522</xdr:rowOff>
    </xdr:from>
    <xdr:ext cx="534377" cy="259045"/>
    <xdr:sp macro="" textlink="">
      <xdr:nvSpPr>
        <xdr:cNvPr id="430" name="テキスト ボックス 429"/>
        <xdr:cNvSpPr txBox="1"/>
      </xdr:nvSpPr>
      <xdr:spPr>
        <a:xfrm>
          <a:off x="8483111" y="1278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107348</xdr:rowOff>
    </xdr:from>
    <xdr:to>
      <xdr:col>11</xdr:col>
      <xdr:colOff>358775</xdr:colOff>
      <xdr:row>76</xdr:row>
      <xdr:rowOff>37498</xdr:rowOff>
    </xdr:to>
    <xdr:sp macro="" textlink="">
      <xdr:nvSpPr>
        <xdr:cNvPr id="431" name="円/楕円 430"/>
        <xdr:cNvSpPr/>
      </xdr:nvSpPr>
      <xdr:spPr>
        <a:xfrm>
          <a:off x="7810500" y="129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54025</xdr:rowOff>
    </xdr:from>
    <xdr:ext cx="534377" cy="259045"/>
    <xdr:sp macro="" textlink="">
      <xdr:nvSpPr>
        <xdr:cNvPr id="432" name="テキスト ボックス 431"/>
        <xdr:cNvSpPr txBox="1"/>
      </xdr:nvSpPr>
      <xdr:spPr>
        <a:xfrm>
          <a:off x="7594111" y="127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170259</xdr:rowOff>
    </xdr:from>
    <xdr:to>
      <xdr:col>10</xdr:col>
      <xdr:colOff>155575</xdr:colOff>
      <xdr:row>76</xdr:row>
      <xdr:rowOff>100409</xdr:rowOff>
    </xdr:to>
    <xdr:sp macro="" textlink="">
      <xdr:nvSpPr>
        <xdr:cNvPr id="433" name="円/楕円 432"/>
        <xdr:cNvSpPr/>
      </xdr:nvSpPr>
      <xdr:spPr>
        <a:xfrm>
          <a:off x="6921500" y="1302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116936</xdr:rowOff>
    </xdr:from>
    <xdr:ext cx="534377" cy="259045"/>
    <xdr:sp macro="" textlink="">
      <xdr:nvSpPr>
        <xdr:cNvPr id="434" name="テキスト ボックス 433"/>
        <xdr:cNvSpPr txBox="1"/>
      </xdr:nvSpPr>
      <xdr:spPr>
        <a:xfrm>
          <a:off x="6705111" y="128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9316</xdr:rowOff>
    </xdr:from>
    <xdr:to>
      <xdr:col>15</xdr:col>
      <xdr:colOff>180975</xdr:colOff>
      <xdr:row>97</xdr:row>
      <xdr:rowOff>35573</xdr:rowOff>
    </xdr:to>
    <xdr:cxnSp macro="">
      <xdr:nvCxnSpPr>
        <xdr:cNvPr id="466" name="直線コネクタ 465"/>
        <xdr:cNvCxnSpPr/>
      </xdr:nvCxnSpPr>
      <xdr:spPr>
        <a:xfrm>
          <a:off x="9639300" y="16639966"/>
          <a:ext cx="838200" cy="2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168009</xdr:rowOff>
    </xdr:from>
    <xdr:ext cx="534377" cy="259045"/>
    <xdr:sp macro="" textlink="">
      <xdr:nvSpPr>
        <xdr:cNvPr id="467" name="土木費平均値テキスト"/>
        <xdr:cNvSpPr txBox="1"/>
      </xdr:nvSpPr>
      <xdr:spPr>
        <a:xfrm>
          <a:off x="10528300" y="1662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120481</xdr:rowOff>
    </xdr:from>
    <xdr:to>
      <xdr:col>14</xdr:col>
      <xdr:colOff>28575</xdr:colOff>
      <xdr:row>97</xdr:row>
      <xdr:rowOff>9316</xdr:rowOff>
    </xdr:to>
    <xdr:cxnSp macro="">
      <xdr:nvCxnSpPr>
        <xdr:cNvPr id="469" name="直線コネクタ 468"/>
        <xdr:cNvCxnSpPr/>
      </xdr:nvCxnSpPr>
      <xdr:spPr>
        <a:xfrm>
          <a:off x="8750300" y="16579681"/>
          <a:ext cx="889000" cy="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56599</xdr:rowOff>
    </xdr:from>
    <xdr:ext cx="534377" cy="259045"/>
    <xdr:sp macro="" textlink="">
      <xdr:nvSpPr>
        <xdr:cNvPr id="471" name="テキスト ボックス 470"/>
        <xdr:cNvSpPr txBox="1"/>
      </xdr:nvSpPr>
      <xdr:spPr>
        <a:xfrm>
          <a:off x="9372111" y="166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120481</xdr:rowOff>
    </xdr:from>
    <xdr:to>
      <xdr:col>12</xdr:col>
      <xdr:colOff>511175</xdr:colOff>
      <xdr:row>96</xdr:row>
      <xdr:rowOff>127797</xdr:rowOff>
    </xdr:to>
    <xdr:cxnSp macro="">
      <xdr:nvCxnSpPr>
        <xdr:cNvPr id="472" name="直線コネクタ 471"/>
        <xdr:cNvCxnSpPr/>
      </xdr:nvCxnSpPr>
      <xdr:spPr>
        <a:xfrm flipV="1">
          <a:off x="7861300" y="16579681"/>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54787</xdr:rowOff>
    </xdr:from>
    <xdr:ext cx="534377" cy="259045"/>
    <xdr:sp macro="" textlink="">
      <xdr:nvSpPr>
        <xdr:cNvPr id="474" name="テキスト ボックス 473"/>
        <xdr:cNvSpPr txBox="1"/>
      </xdr:nvSpPr>
      <xdr:spPr>
        <a:xfrm>
          <a:off x="8483111" y="166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92983</xdr:rowOff>
    </xdr:from>
    <xdr:to>
      <xdr:col>11</xdr:col>
      <xdr:colOff>307975</xdr:colOff>
      <xdr:row>96</xdr:row>
      <xdr:rowOff>127797</xdr:rowOff>
    </xdr:to>
    <xdr:cxnSp macro="">
      <xdr:nvCxnSpPr>
        <xdr:cNvPr id="475" name="直線コネクタ 474"/>
        <xdr:cNvCxnSpPr/>
      </xdr:nvCxnSpPr>
      <xdr:spPr>
        <a:xfrm>
          <a:off x="6972300" y="16552183"/>
          <a:ext cx="889000" cy="3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101699</xdr:rowOff>
    </xdr:from>
    <xdr:ext cx="534377" cy="259045"/>
    <xdr:sp macro="" textlink="">
      <xdr:nvSpPr>
        <xdr:cNvPr id="477" name="テキスト ボックス 476"/>
        <xdr:cNvSpPr txBox="1"/>
      </xdr:nvSpPr>
      <xdr:spPr>
        <a:xfrm>
          <a:off x="7594111" y="1673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65285</xdr:rowOff>
    </xdr:from>
    <xdr:ext cx="534377" cy="259045"/>
    <xdr:sp macro="" textlink="">
      <xdr:nvSpPr>
        <xdr:cNvPr id="479" name="テキスト ボックス 478"/>
        <xdr:cNvSpPr txBox="1"/>
      </xdr:nvSpPr>
      <xdr:spPr>
        <a:xfrm>
          <a:off x="6705111" y="166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156223</xdr:rowOff>
    </xdr:from>
    <xdr:to>
      <xdr:col>15</xdr:col>
      <xdr:colOff>231775</xdr:colOff>
      <xdr:row>97</xdr:row>
      <xdr:rowOff>86373</xdr:rowOff>
    </xdr:to>
    <xdr:sp macro="" textlink="">
      <xdr:nvSpPr>
        <xdr:cNvPr id="485" name="円/楕円 484"/>
        <xdr:cNvSpPr/>
      </xdr:nvSpPr>
      <xdr:spPr>
        <a:xfrm>
          <a:off x="10426700" y="166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7650</xdr:rowOff>
    </xdr:from>
    <xdr:ext cx="534377" cy="259045"/>
    <xdr:sp macro="" textlink="">
      <xdr:nvSpPr>
        <xdr:cNvPr id="486" name="土木費該当値テキスト"/>
        <xdr:cNvSpPr txBox="1"/>
      </xdr:nvSpPr>
      <xdr:spPr>
        <a:xfrm>
          <a:off x="10528300" y="164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44,877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129966</xdr:rowOff>
    </xdr:from>
    <xdr:to>
      <xdr:col>14</xdr:col>
      <xdr:colOff>79375</xdr:colOff>
      <xdr:row>97</xdr:row>
      <xdr:rowOff>60116</xdr:rowOff>
    </xdr:to>
    <xdr:sp macro="" textlink="">
      <xdr:nvSpPr>
        <xdr:cNvPr id="487" name="円/楕円 486"/>
        <xdr:cNvSpPr/>
      </xdr:nvSpPr>
      <xdr:spPr>
        <a:xfrm>
          <a:off x="9588500" y="1658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76643</xdr:rowOff>
    </xdr:from>
    <xdr:ext cx="534377" cy="259045"/>
    <xdr:sp macro="" textlink="">
      <xdr:nvSpPr>
        <xdr:cNvPr id="488" name="テキスト ボックス 487"/>
        <xdr:cNvSpPr txBox="1"/>
      </xdr:nvSpPr>
      <xdr:spPr>
        <a:xfrm>
          <a:off x="9372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69681</xdr:rowOff>
    </xdr:from>
    <xdr:to>
      <xdr:col>12</xdr:col>
      <xdr:colOff>561975</xdr:colOff>
      <xdr:row>96</xdr:row>
      <xdr:rowOff>171281</xdr:rowOff>
    </xdr:to>
    <xdr:sp macro="" textlink="">
      <xdr:nvSpPr>
        <xdr:cNvPr id="489" name="円/楕円 488"/>
        <xdr:cNvSpPr/>
      </xdr:nvSpPr>
      <xdr:spPr>
        <a:xfrm>
          <a:off x="8699500" y="1652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16358</xdr:rowOff>
    </xdr:from>
    <xdr:ext cx="534377" cy="259045"/>
    <xdr:sp macro="" textlink="">
      <xdr:nvSpPr>
        <xdr:cNvPr id="490" name="テキスト ボックス 489"/>
        <xdr:cNvSpPr txBox="1"/>
      </xdr:nvSpPr>
      <xdr:spPr>
        <a:xfrm>
          <a:off x="8483111" y="1630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76997</xdr:rowOff>
    </xdr:from>
    <xdr:to>
      <xdr:col>11</xdr:col>
      <xdr:colOff>358775</xdr:colOff>
      <xdr:row>97</xdr:row>
      <xdr:rowOff>7147</xdr:rowOff>
    </xdr:to>
    <xdr:sp macro="" textlink="">
      <xdr:nvSpPr>
        <xdr:cNvPr id="491" name="円/楕円 490"/>
        <xdr:cNvSpPr/>
      </xdr:nvSpPr>
      <xdr:spPr>
        <a:xfrm>
          <a:off x="7810500" y="1653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23674</xdr:rowOff>
    </xdr:from>
    <xdr:ext cx="534377" cy="259045"/>
    <xdr:sp macro="" textlink="">
      <xdr:nvSpPr>
        <xdr:cNvPr id="492" name="テキスト ボックス 491"/>
        <xdr:cNvSpPr txBox="1"/>
      </xdr:nvSpPr>
      <xdr:spPr>
        <a:xfrm>
          <a:off x="7594111" y="1631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42183</xdr:rowOff>
    </xdr:from>
    <xdr:to>
      <xdr:col>10</xdr:col>
      <xdr:colOff>155575</xdr:colOff>
      <xdr:row>96</xdr:row>
      <xdr:rowOff>143783</xdr:rowOff>
    </xdr:to>
    <xdr:sp macro="" textlink="">
      <xdr:nvSpPr>
        <xdr:cNvPr id="493" name="円/楕円 492"/>
        <xdr:cNvSpPr/>
      </xdr:nvSpPr>
      <xdr:spPr>
        <a:xfrm>
          <a:off x="6921500" y="165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160310</xdr:rowOff>
    </xdr:from>
    <xdr:ext cx="534377" cy="259045"/>
    <xdr:sp macro="" textlink="">
      <xdr:nvSpPr>
        <xdr:cNvPr id="494" name="テキスト ボックス 493"/>
        <xdr:cNvSpPr txBox="1"/>
      </xdr:nvSpPr>
      <xdr:spPr>
        <a:xfrm>
          <a:off x="6705111" y="1627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73177</xdr:rowOff>
    </xdr:from>
    <xdr:to>
      <xdr:col>23</xdr:col>
      <xdr:colOff>517525</xdr:colOff>
      <xdr:row>35</xdr:row>
      <xdr:rowOff>75387</xdr:rowOff>
    </xdr:to>
    <xdr:cxnSp macro="">
      <xdr:nvCxnSpPr>
        <xdr:cNvPr id="524" name="直線コネクタ 523"/>
        <xdr:cNvCxnSpPr/>
      </xdr:nvCxnSpPr>
      <xdr:spPr>
        <a:xfrm flipV="1">
          <a:off x="15481300" y="5902477"/>
          <a:ext cx="838200" cy="1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127449</xdr:rowOff>
    </xdr:from>
    <xdr:ext cx="534377" cy="259045"/>
    <xdr:sp macro="" textlink="">
      <xdr:nvSpPr>
        <xdr:cNvPr id="525" name="消防費平均値テキスト"/>
        <xdr:cNvSpPr txBox="1"/>
      </xdr:nvSpPr>
      <xdr:spPr>
        <a:xfrm>
          <a:off x="16370300" y="6128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75387</xdr:rowOff>
    </xdr:from>
    <xdr:to>
      <xdr:col>22</xdr:col>
      <xdr:colOff>365125</xdr:colOff>
      <xdr:row>36</xdr:row>
      <xdr:rowOff>152730</xdr:rowOff>
    </xdr:to>
    <xdr:cxnSp macro="">
      <xdr:nvCxnSpPr>
        <xdr:cNvPr id="527" name="直線コネクタ 526"/>
        <xdr:cNvCxnSpPr/>
      </xdr:nvCxnSpPr>
      <xdr:spPr>
        <a:xfrm flipV="1">
          <a:off x="14592300" y="6076137"/>
          <a:ext cx="889000" cy="24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57726</xdr:rowOff>
    </xdr:from>
    <xdr:ext cx="534377" cy="259045"/>
    <xdr:sp macro="" textlink="">
      <xdr:nvSpPr>
        <xdr:cNvPr id="529" name="テキスト ボックス 528"/>
        <xdr:cNvSpPr txBox="1"/>
      </xdr:nvSpPr>
      <xdr:spPr>
        <a:xfrm>
          <a:off x="15214111"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78359</xdr:rowOff>
    </xdr:from>
    <xdr:to>
      <xdr:col>21</xdr:col>
      <xdr:colOff>161925</xdr:colOff>
      <xdr:row>36</xdr:row>
      <xdr:rowOff>152730</xdr:rowOff>
    </xdr:to>
    <xdr:cxnSp macro="">
      <xdr:nvCxnSpPr>
        <xdr:cNvPr id="530" name="直線コネクタ 529"/>
        <xdr:cNvCxnSpPr/>
      </xdr:nvCxnSpPr>
      <xdr:spPr>
        <a:xfrm>
          <a:off x="13703300" y="6079109"/>
          <a:ext cx="889000" cy="24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129455</xdr:rowOff>
    </xdr:from>
    <xdr:ext cx="534377" cy="259045"/>
    <xdr:sp macro="" textlink="">
      <xdr:nvSpPr>
        <xdr:cNvPr id="532" name="テキスト ボックス 531"/>
        <xdr:cNvSpPr txBox="1"/>
      </xdr:nvSpPr>
      <xdr:spPr>
        <a:xfrm>
          <a:off x="14325111" y="59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78359</xdr:rowOff>
    </xdr:from>
    <xdr:to>
      <xdr:col>19</xdr:col>
      <xdr:colOff>644525</xdr:colOff>
      <xdr:row>36</xdr:row>
      <xdr:rowOff>136271</xdr:rowOff>
    </xdr:to>
    <xdr:cxnSp macro="">
      <xdr:nvCxnSpPr>
        <xdr:cNvPr id="533" name="直線コネクタ 532"/>
        <xdr:cNvCxnSpPr/>
      </xdr:nvCxnSpPr>
      <xdr:spPr>
        <a:xfrm flipV="1">
          <a:off x="12814300" y="6079109"/>
          <a:ext cx="889000" cy="2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85767</xdr:rowOff>
    </xdr:from>
    <xdr:ext cx="534377" cy="259045"/>
    <xdr:sp macro="" textlink="">
      <xdr:nvSpPr>
        <xdr:cNvPr id="535" name="テキスト ボックス 534"/>
        <xdr:cNvSpPr txBox="1"/>
      </xdr:nvSpPr>
      <xdr:spPr>
        <a:xfrm>
          <a:off x="13436111" y="62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151858</xdr:rowOff>
    </xdr:from>
    <xdr:ext cx="534377" cy="259045"/>
    <xdr:sp macro="" textlink="">
      <xdr:nvSpPr>
        <xdr:cNvPr id="537" name="テキスト ボックス 536"/>
        <xdr:cNvSpPr txBox="1"/>
      </xdr:nvSpPr>
      <xdr:spPr>
        <a:xfrm>
          <a:off x="12547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22377</xdr:rowOff>
    </xdr:from>
    <xdr:to>
      <xdr:col>23</xdr:col>
      <xdr:colOff>568325</xdr:colOff>
      <xdr:row>34</xdr:row>
      <xdr:rowOff>123977</xdr:rowOff>
    </xdr:to>
    <xdr:sp macro="" textlink="">
      <xdr:nvSpPr>
        <xdr:cNvPr id="543" name="円/楕円 542"/>
        <xdr:cNvSpPr/>
      </xdr:nvSpPr>
      <xdr:spPr>
        <a:xfrm>
          <a:off x="16268700" y="58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45254</xdr:rowOff>
    </xdr:from>
    <xdr:ext cx="534377" cy="259045"/>
    <xdr:sp macro="" textlink="">
      <xdr:nvSpPr>
        <xdr:cNvPr id="544" name="消防費該当値テキスト"/>
        <xdr:cNvSpPr txBox="1"/>
      </xdr:nvSpPr>
      <xdr:spPr>
        <a:xfrm>
          <a:off x="16370300" y="570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24587</xdr:rowOff>
    </xdr:from>
    <xdr:to>
      <xdr:col>22</xdr:col>
      <xdr:colOff>415925</xdr:colOff>
      <xdr:row>35</xdr:row>
      <xdr:rowOff>126187</xdr:rowOff>
    </xdr:to>
    <xdr:sp macro="" textlink="">
      <xdr:nvSpPr>
        <xdr:cNvPr id="545" name="円/楕円 544"/>
        <xdr:cNvSpPr/>
      </xdr:nvSpPr>
      <xdr:spPr>
        <a:xfrm>
          <a:off x="15430500" y="60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142714</xdr:rowOff>
    </xdr:from>
    <xdr:ext cx="534377" cy="259045"/>
    <xdr:sp macro="" textlink="">
      <xdr:nvSpPr>
        <xdr:cNvPr id="546" name="テキスト ボックス 545"/>
        <xdr:cNvSpPr txBox="1"/>
      </xdr:nvSpPr>
      <xdr:spPr>
        <a:xfrm>
          <a:off x="15214111" y="58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101930</xdr:rowOff>
    </xdr:from>
    <xdr:to>
      <xdr:col>21</xdr:col>
      <xdr:colOff>212725</xdr:colOff>
      <xdr:row>37</xdr:row>
      <xdr:rowOff>32080</xdr:rowOff>
    </xdr:to>
    <xdr:sp macro="" textlink="">
      <xdr:nvSpPr>
        <xdr:cNvPr id="547" name="円/楕円 546"/>
        <xdr:cNvSpPr/>
      </xdr:nvSpPr>
      <xdr:spPr>
        <a:xfrm>
          <a:off x="14541500" y="62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23207</xdr:rowOff>
    </xdr:from>
    <xdr:ext cx="534377" cy="259045"/>
    <xdr:sp macro="" textlink="">
      <xdr:nvSpPr>
        <xdr:cNvPr id="548" name="テキスト ボックス 547"/>
        <xdr:cNvSpPr txBox="1"/>
      </xdr:nvSpPr>
      <xdr:spPr>
        <a:xfrm>
          <a:off x="14325111" y="636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27559</xdr:rowOff>
    </xdr:from>
    <xdr:to>
      <xdr:col>20</xdr:col>
      <xdr:colOff>9525</xdr:colOff>
      <xdr:row>35</xdr:row>
      <xdr:rowOff>129159</xdr:rowOff>
    </xdr:to>
    <xdr:sp macro="" textlink="">
      <xdr:nvSpPr>
        <xdr:cNvPr id="549" name="円/楕円 548"/>
        <xdr:cNvSpPr/>
      </xdr:nvSpPr>
      <xdr:spPr>
        <a:xfrm>
          <a:off x="13652500" y="60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145686</xdr:rowOff>
    </xdr:from>
    <xdr:ext cx="534377" cy="259045"/>
    <xdr:sp macro="" textlink="">
      <xdr:nvSpPr>
        <xdr:cNvPr id="550" name="テキスト ボックス 549"/>
        <xdr:cNvSpPr txBox="1"/>
      </xdr:nvSpPr>
      <xdr:spPr>
        <a:xfrm>
          <a:off x="13436111" y="580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85471</xdr:rowOff>
    </xdr:from>
    <xdr:to>
      <xdr:col>18</xdr:col>
      <xdr:colOff>492125</xdr:colOff>
      <xdr:row>37</xdr:row>
      <xdr:rowOff>15621</xdr:rowOff>
    </xdr:to>
    <xdr:sp macro="" textlink="">
      <xdr:nvSpPr>
        <xdr:cNvPr id="551" name="円/楕円 550"/>
        <xdr:cNvSpPr/>
      </xdr:nvSpPr>
      <xdr:spPr>
        <a:xfrm>
          <a:off x="12763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6748</xdr:rowOff>
    </xdr:from>
    <xdr:ext cx="534377" cy="259045"/>
    <xdr:sp macro="" textlink="">
      <xdr:nvSpPr>
        <xdr:cNvPr id="552" name="テキスト ボックス 551"/>
        <xdr:cNvSpPr txBox="1"/>
      </xdr:nvSpPr>
      <xdr:spPr>
        <a:xfrm>
          <a:off x="125471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35557</xdr:rowOff>
    </xdr:from>
    <xdr:to>
      <xdr:col>23</xdr:col>
      <xdr:colOff>517525</xdr:colOff>
      <xdr:row>57</xdr:row>
      <xdr:rowOff>29809</xdr:rowOff>
    </xdr:to>
    <xdr:cxnSp macro="">
      <xdr:nvCxnSpPr>
        <xdr:cNvPr id="584" name="直線コネクタ 583"/>
        <xdr:cNvCxnSpPr/>
      </xdr:nvCxnSpPr>
      <xdr:spPr>
        <a:xfrm flipV="1">
          <a:off x="15481300" y="9636757"/>
          <a:ext cx="838200" cy="16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5"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82224</xdr:rowOff>
    </xdr:from>
    <xdr:to>
      <xdr:col>22</xdr:col>
      <xdr:colOff>365125</xdr:colOff>
      <xdr:row>57</xdr:row>
      <xdr:rowOff>29809</xdr:rowOff>
    </xdr:to>
    <xdr:cxnSp macro="">
      <xdr:nvCxnSpPr>
        <xdr:cNvPr id="587" name="直線コネクタ 586"/>
        <xdr:cNvCxnSpPr/>
      </xdr:nvCxnSpPr>
      <xdr:spPr>
        <a:xfrm>
          <a:off x="14592300" y="9683424"/>
          <a:ext cx="889000" cy="1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82224</xdr:rowOff>
    </xdr:from>
    <xdr:to>
      <xdr:col>21</xdr:col>
      <xdr:colOff>161925</xdr:colOff>
      <xdr:row>56</xdr:row>
      <xdr:rowOff>123306</xdr:rowOff>
    </xdr:to>
    <xdr:cxnSp macro="">
      <xdr:nvCxnSpPr>
        <xdr:cNvPr id="590" name="直線コネクタ 589"/>
        <xdr:cNvCxnSpPr/>
      </xdr:nvCxnSpPr>
      <xdr:spPr>
        <a:xfrm flipV="1">
          <a:off x="13703300" y="9683424"/>
          <a:ext cx="889000" cy="4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92" name="テキスト ボックス 591"/>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123306</xdr:rowOff>
    </xdr:from>
    <xdr:to>
      <xdr:col>19</xdr:col>
      <xdr:colOff>644525</xdr:colOff>
      <xdr:row>57</xdr:row>
      <xdr:rowOff>70793</xdr:rowOff>
    </xdr:to>
    <xdr:cxnSp macro="">
      <xdr:nvCxnSpPr>
        <xdr:cNvPr id="593" name="直線コネクタ 592"/>
        <xdr:cNvCxnSpPr/>
      </xdr:nvCxnSpPr>
      <xdr:spPr>
        <a:xfrm flipV="1">
          <a:off x="12814300" y="9724506"/>
          <a:ext cx="889000" cy="11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161209</xdr:rowOff>
    </xdr:from>
    <xdr:ext cx="534377" cy="259045"/>
    <xdr:sp macro="" textlink="">
      <xdr:nvSpPr>
        <xdr:cNvPr id="595" name="テキスト ボックス 594"/>
        <xdr:cNvSpPr txBox="1"/>
      </xdr:nvSpPr>
      <xdr:spPr>
        <a:xfrm>
          <a:off x="13436111" y="94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7" name="テキスト ボックス 596"/>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156207</xdr:rowOff>
    </xdr:from>
    <xdr:to>
      <xdr:col>23</xdr:col>
      <xdr:colOff>568325</xdr:colOff>
      <xdr:row>56</xdr:row>
      <xdr:rowOff>86357</xdr:rowOff>
    </xdr:to>
    <xdr:sp macro="" textlink="">
      <xdr:nvSpPr>
        <xdr:cNvPr id="603" name="円/楕円 602"/>
        <xdr:cNvSpPr/>
      </xdr:nvSpPr>
      <xdr:spPr>
        <a:xfrm>
          <a:off x="16268700" y="958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134634</xdr:rowOff>
    </xdr:from>
    <xdr:ext cx="534377" cy="259045"/>
    <xdr:sp macro="" textlink="">
      <xdr:nvSpPr>
        <xdr:cNvPr id="604" name="教育費該当値テキスト"/>
        <xdr:cNvSpPr txBox="1"/>
      </xdr:nvSpPr>
      <xdr:spPr>
        <a:xfrm>
          <a:off x="16370300" y="95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37,689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150459</xdr:rowOff>
    </xdr:from>
    <xdr:to>
      <xdr:col>22</xdr:col>
      <xdr:colOff>415925</xdr:colOff>
      <xdr:row>57</xdr:row>
      <xdr:rowOff>80609</xdr:rowOff>
    </xdr:to>
    <xdr:sp macro="" textlink="">
      <xdr:nvSpPr>
        <xdr:cNvPr id="605" name="円/楕円 604"/>
        <xdr:cNvSpPr/>
      </xdr:nvSpPr>
      <xdr:spPr>
        <a:xfrm>
          <a:off x="15430500" y="975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71736</xdr:rowOff>
    </xdr:from>
    <xdr:ext cx="534377" cy="259045"/>
    <xdr:sp macro="" textlink="">
      <xdr:nvSpPr>
        <xdr:cNvPr id="606" name="テキスト ボックス 605"/>
        <xdr:cNvSpPr txBox="1"/>
      </xdr:nvSpPr>
      <xdr:spPr>
        <a:xfrm>
          <a:off x="15214111" y="984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31424</xdr:rowOff>
    </xdr:from>
    <xdr:to>
      <xdr:col>21</xdr:col>
      <xdr:colOff>212725</xdr:colOff>
      <xdr:row>56</xdr:row>
      <xdr:rowOff>133024</xdr:rowOff>
    </xdr:to>
    <xdr:sp macro="" textlink="">
      <xdr:nvSpPr>
        <xdr:cNvPr id="607" name="円/楕円 606"/>
        <xdr:cNvSpPr/>
      </xdr:nvSpPr>
      <xdr:spPr>
        <a:xfrm>
          <a:off x="14541500" y="96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124151</xdr:rowOff>
    </xdr:from>
    <xdr:ext cx="534377" cy="259045"/>
    <xdr:sp macro="" textlink="">
      <xdr:nvSpPr>
        <xdr:cNvPr id="608" name="テキスト ボックス 607"/>
        <xdr:cNvSpPr txBox="1"/>
      </xdr:nvSpPr>
      <xdr:spPr>
        <a:xfrm>
          <a:off x="14325111" y="97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36,260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72506</xdr:rowOff>
    </xdr:from>
    <xdr:to>
      <xdr:col>20</xdr:col>
      <xdr:colOff>9525</xdr:colOff>
      <xdr:row>57</xdr:row>
      <xdr:rowOff>2656</xdr:rowOff>
    </xdr:to>
    <xdr:sp macro="" textlink="">
      <xdr:nvSpPr>
        <xdr:cNvPr id="609" name="円/楕円 608"/>
        <xdr:cNvSpPr/>
      </xdr:nvSpPr>
      <xdr:spPr>
        <a:xfrm>
          <a:off x="13652500" y="96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165233</xdr:rowOff>
    </xdr:from>
    <xdr:ext cx="534377" cy="259045"/>
    <xdr:sp macro="" textlink="">
      <xdr:nvSpPr>
        <xdr:cNvPr id="610" name="テキスト ボックス 609"/>
        <xdr:cNvSpPr txBox="1"/>
      </xdr:nvSpPr>
      <xdr:spPr>
        <a:xfrm>
          <a:off x="13436111" y="976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19993</xdr:rowOff>
    </xdr:from>
    <xdr:to>
      <xdr:col>18</xdr:col>
      <xdr:colOff>492125</xdr:colOff>
      <xdr:row>57</xdr:row>
      <xdr:rowOff>121593</xdr:rowOff>
    </xdr:to>
    <xdr:sp macro="" textlink="">
      <xdr:nvSpPr>
        <xdr:cNvPr id="611" name="円/楕円 610"/>
        <xdr:cNvSpPr/>
      </xdr:nvSpPr>
      <xdr:spPr>
        <a:xfrm>
          <a:off x="12763500" y="979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112720</xdr:rowOff>
    </xdr:from>
    <xdr:ext cx="534377" cy="259045"/>
    <xdr:sp macro="" textlink="">
      <xdr:nvSpPr>
        <xdr:cNvPr id="612" name="テキスト ボックス 611"/>
        <xdr:cNvSpPr txBox="1"/>
      </xdr:nvSpPr>
      <xdr:spPr>
        <a:xfrm>
          <a:off x="12547111" y="98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37936</xdr:rowOff>
    </xdr:from>
    <xdr:to>
      <xdr:col>23</xdr:col>
      <xdr:colOff>517525</xdr:colOff>
      <xdr:row>79</xdr:row>
      <xdr:rowOff>38012</xdr:rowOff>
    </xdr:to>
    <xdr:cxnSp macro="">
      <xdr:nvCxnSpPr>
        <xdr:cNvPr id="641" name="直線コネクタ 640"/>
        <xdr:cNvCxnSpPr/>
      </xdr:nvCxnSpPr>
      <xdr:spPr>
        <a:xfrm flipV="1">
          <a:off x="15481300" y="1358248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38012</xdr:rowOff>
    </xdr:from>
    <xdr:to>
      <xdr:col>22</xdr:col>
      <xdr:colOff>365125</xdr:colOff>
      <xdr:row>79</xdr:row>
      <xdr:rowOff>41821</xdr:rowOff>
    </xdr:to>
    <xdr:cxnSp macro="">
      <xdr:nvCxnSpPr>
        <xdr:cNvPr id="644" name="直線コネクタ 643"/>
        <xdr:cNvCxnSpPr/>
      </xdr:nvCxnSpPr>
      <xdr:spPr>
        <a:xfrm flipV="1">
          <a:off x="14592300" y="13582562"/>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21589</xdr:rowOff>
    </xdr:from>
    <xdr:to>
      <xdr:col>21</xdr:col>
      <xdr:colOff>161925</xdr:colOff>
      <xdr:row>79</xdr:row>
      <xdr:rowOff>41821</xdr:rowOff>
    </xdr:to>
    <xdr:cxnSp macro="">
      <xdr:nvCxnSpPr>
        <xdr:cNvPr id="647" name="直線コネクタ 646"/>
        <xdr:cNvCxnSpPr/>
      </xdr:nvCxnSpPr>
      <xdr:spPr>
        <a:xfrm>
          <a:off x="13703300" y="13566139"/>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21589</xdr:rowOff>
    </xdr:from>
    <xdr:to>
      <xdr:col>19</xdr:col>
      <xdr:colOff>644525</xdr:colOff>
      <xdr:row>79</xdr:row>
      <xdr:rowOff>32105</xdr:rowOff>
    </xdr:to>
    <xdr:cxnSp macro="">
      <xdr:nvCxnSpPr>
        <xdr:cNvPr id="650" name="直線コネクタ 649"/>
        <xdr:cNvCxnSpPr/>
      </xdr:nvCxnSpPr>
      <xdr:spPr>
        <a:xfrm flipV="1">
          <a:off x="12814300" y="1356613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158586</xdr:rowOff>
    </xdr:from>
    <xdr:to>
      <xdr:col>23</xdr:col>
      <xdr:colOff>568325</xdr:colOff>
      <xdr:row>79</xdr:row>
      <xdr:rowOff>88736</xdr:rowOff>
    </xdr:to>
    <xdr:sp macro="" textlink="">
      <xdr:nvSpPr>
        <xdr:cNvPr id="660" name="円/楕円 659"/>
        <xdr:cNvSpPr/>
      </xdr:nvSpPr>
      <xdr:spPr>
        <a:xfrm>
          <a:off x="16268700" y="135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104361</xdr:rowOff>
    </xdr:from>
    <xdr:ext cx="378565" cy="259045"/>
    <xdr:sp macro="" textlink="">
      <xdr:nvSpPr>
        <xdr:cNvPr id="661" name="災害復旧費該当値テキスト"/>
        <xdr:cNvSpPr txBox="1"/>
      </xdr:nvSpPr>
      <xdr:spPr>
        <a:xfrm>
          <a:off x="16370300" y="1347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158662</xdr:rowOff>
    </xdr:from>
    <xdr:to>
      <xdr:col>22</xdr:col>
      <xdr:colOff>415925</xdr:colOff>
      <xdr:row>79</xdr:row>
      <xdr:rowOff>88812</xdr:rowOff>
    </xdr:to>
    <xdr:sp macro="" textlink="">
      <xdr:nvSpPr>
        <xdr:cNvPr id="662" name="円/楕円 661"/>
        <xdr:cNvSpPr/>
      </xdr:nvSpPr>
      <xdr:spPr>
        <a:xfrm>
          <a:off x="15430500" y="135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79939</xdr:rowOff>
    </xdr:from>
    <xdr:ext cx="378565" cy="259045"/>
    <xdr:sp macro="" textlink="">
      <xdr:nvSpPr>
        <xdr:cNvPr id="663" name="テキスト ボックス 662"/>
        <xdr:cNvSpPr txBox="1"/>
      </xdr:nvSpPr>
      <xdr:spPr>
        <a:xfrm>
          <a:off x="15292017" y="13624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162471</xdr:rowOff>
    </xdr:from>
    <xdr:to>
      <xdr:col>21</xdr:col>
      <xdr:colOff>212725</xdr:colOff>
      <xdr:row>79</xdr:row>
      <xdr:rowOff>92621</xdr:rowOff>
    </xdr:to>
    <xdr:sp macro="" textlink="">
      <xdr:nvSpPr>
        <xdr:cNvPr id="664" name="円/楕円 663"/>
        <xdr:cNvSpPr/>
      </xdr:nvSpPr>
      <xdr:spPr>
        <a:xfrm>
          <a:off x="14541500" y="135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83748</xdr:rowOff>
    </xdr:from>
    <xdr:ext cx="313932" cy="259045"/>
    <xdr:sp macro="" textlink="">
      <xdr:nvSpPr>
        <xdr:cNvPr id="665" name="テキスト ボックス 664"/>
        <xdr:cNvSpPr txBox="1"/>
      </xdr:nvSpPr>
      <xdr:spPr>
        <a:xfrm>
          <a:off x="14435333" y="13628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142239</xdr:rowOff>
    </xdr:from>
    <xdr:to>
      <xdr:col>20</xdr:col>
      <xdr:colOff>9525</xdr:colOff>
      <xdr:row>79</xdr:row>
      <xdr:rowOff>72389</xdr:rowOff>
    </xdr:to>
    <xdr:sp macro="" textlink="">
      <xdr:nvSpPr>
        <xdr:cNvPr id="666" name="円/楕円 665"/>
        <xdr:cNvSpPr/>
      </xdr:nvSpPr>
      <xdr:spPr>
        <a:xfrm>
          <a:off x="13652500" y="13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63516</xdr:rowOff>
    </xdr:from>
    <xdr:ext cx="378565" cy="259045"/>
    <xdr:sp macro="" textlink="">
      <xdr:nvSpPr>
        <xdr:cNvPr id="667" name="テキスト ボックス 666"/>
        <xdr:cNvSpPr txBox="1"/>
      </xdr:nvSpPr>
      <xdr:spPr>
        <a:xfrm>
          <a:off x="13514017" y="1360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152755</xdr:rowOff>
    </xdr:from>
    <xdr:to>
      <xdr:col>18</xdr:col>
      <xdr:colOff>492125</xdr:colOff>
      <xdr:row>79</xdr:row>
      <xdr:rowOff>82905</xdr:rowOff>
    </xdr:to>
    <xdr:sp macro="" textlink="">
      <xdr:nvSpPr>
        <xdr:cNvPr id="668" name="円/楕円 667"/>
        <xdr:cNvSpPr/>
      </xdr:nvSpPr>
      <xdr:spPr>
        <a:xfrm>
          <a:off x="12763500" y="135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74032</xdr:rowOff>
    </xdr:from>
    <xdr:ext cx="378565" cy="259045"/>
    <xdr:sp macro="" textlink="">
      <xdr:nvSpPr>
        <xdr:cNvPr id="669" name="テキスト ボックス 668"/>
        <xdr:cNvSpPr txBox="1"/>
      </xdr:nvSpPr>
      <xdr:spPr>
        <a:xfrm>
          <a:off x="12625017" y="13618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20851</xdr:rowOff>
    </xdr:from>
    <xdr:to>
      <xdr:col>23</xdr:col>
      <xdr:colOff>517525</xdr:colOff>
      <xdr:row>95</xdr:row>
      <xdr:rowOff>21926</xdr:rowOff>
    </xdr:to>
    <xdr:cxnSp macro="">
      <xdr:nvCxnSpPr>
        <xdr:cNvPr id="697" name="直線コネクタ 696"/>
        <xdr:cNvCxnSpPr/>
      </xdr:nvCxnSpPr>
      <xdr:spPr>
        <a:xfrm>
          <a:off x="15481300" y="16308601"/>
          <a:ext cx="8382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156596</xdr:rowOff>
    </xdr:from>
    <xdr:ext cx="534377" cy="259045"/>
    <xdr:sp macro="" textlink="">
      <xdr:nvSpPr>
        <xdr:cNvPr id="698" name="公債費平均値テキスト"/>
        <xdr:cNvSpPr txBox="1"/>
      </xdr:nvSpPr>
      <xdr:spPr>
        <a:xfrm>
          <a:off x="16370300" y="1644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11249</xdr:rowOff>
    </xdr:from>
    <xdr:to>
      <xdr:col>22</xdr:col>
      <xdr:colOff>365125</xdr:colOff>
      <xdr:row>95</xdr:row>
      <xdr:rowOff>20851</xdr:rowOff>
    </xdr:to>
    <xdr:cxnSp macro="">
      <xdr:nvCxnSpPr>
        <xdr:cNvPr id="700" name="直線コネクタ 699"/>
        <xdr:cNvCxnSpPr/>
      </xdr:nvCxnSpPr>
      <xdr:spPr>
        <a:xfrm>
          <a:off x="14592300" y="16298999"/>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48948</xdr:rowOff>
    </xdr:from>
    <xdr:ext cx="534377" cy="259045"/>
    <xdr:sp macro="" textlink="">
      <xdr:nvSpPr>
        <xdr:cNvPr id="702" name="テキスト ボックス 701"/>
        <xdr:cNvSpPr txBox="1"/>
      </xdr:nvSpPr>
      <xdr:spPr>
        <a:xfrm>
          <a:off x="15214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8279</xdr:rowOff>
    </xdr:from>
    <xdr:to>
      <xdr:col>21</xdr:col>
      <xdr:colOff>161925</xdr:colOff>
      <xdr:row>95</xdr:row>
      <xdr:rowOff>11249</xdr:rowOff>
    </xdr:to>
    <xdr:cxnSp macro="">
      <xdr:nvCxnSpPr>
        <xdr:cNvPr id="703" name="直線コネクタ 702"/>
        <xdr:cNvCxnSpPr/>
      </xdr:nvCxnSpPr>
      <xdr:spPr>
        <a:xfrm>
          <a:off x="13703300" y="16296029"/>
          <a:ext cx="8890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38820</xdr:rowOff>
    </xdr:from>
    <xdr:ext cx="534377" cy="259045"/>
    <xdr:sp macro="" textlink="">
      <xdr:nvSpPr>
        <xdr:cNvPr id="705" name="テキスト ボックス 704"/>
        <xdr:cNvSpPr txBox="1"/>
      </xdr:nvSpPr>
      <xdr:spPr>
        <a:xfrm>
          <a:off x="14325111" y="164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8279</xdr:rowOff>
    </xdr:from>
    <xdr:to>
      <xdr:col>19</xdr:col>
      <xdr:colOff>644525</xdr:colOff>
      <xdr:row>95</xdr:row>
      <xdr:rowOff>20599</xdr:rowOff>
    </xdr:to>
    <xdr:cxnSp macro="">
      <xdr:nvCxnSpPr>
        <xdr:cNvPr id="706" name="直線コネクタ 705"/>
        <xdr:cNvCxnSpPr/>
      </xdr:nvCxnSpPr>
      <xdr:spPr>
        <a:xfrm flipV="1">
          <a:off x="12814300" y="16296029"/>
          <a:ext cx="8890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26088</xdr:rowOff>
    </xdr:from>
    <xdr:ext cx="534377" cy="259045"/>
    <xdr:sp macro="" textlink="">
      <xdr:nvSpPr>
        <xdr:cNvPr id="708" name="テキスト ボックス 707"/>
        <xdr:cNvSpPr txBox="1"/>
      </xdr:nvSpPr>
      <xdr:spPr>
        <a:xfrm>
          <a:off x="13436111" y="164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159064</xdr:rowOff>
    </xdr:from>
    <xdr:ext cx="534377" cy="259045"/>
    <xdr:sp macro="" textlink="">
      <xdr:nvSpPr>
        <xdr:cNvPr id="710" name="テキスト ボックス 709"/>
        <xdr:cNvSpPr txBox="1"/>
      </xdr:nvSpPr>
      <xdr:spPr>
        <a:xfrm>
          <a:off x="12547111" y="164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142576</xdr:rowOff>
    </xdr:from>
    <xdr:to>
      <xdr:col>23</xdr:col>
      <xdr:colOff>568325</xdr:colOff>
      <xdr:row>95</xdr:row>
      <xdr:rowOff>72726</xdr:rowOff>
    </xdr:to>
    <xdr:sp macro="" textlink="">
      <xdr:nvSpPr>
        <xdr:cNvPr id="716" name="円/楕円 715"/>
        <xdr:cNvSpPr/>
      </xdr:nvSpPr>
      <xdr:spPr>
        <a:xfrm>
          <a:off x="16268700" y="162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165453</xdr:rowOff>
    </xdr:from>
    <xdr:ext cx="534377" cy="259045"/>
    <xdr:sp macro="" textlink="">
      <xdr:nvSpPr>
        <xdr:cNvPr id="717" name="公債費該当値テキスト"/>
        <xdr:cNvSpPr txBox="1"/>
      </xdr:nvSpPr>
      <xdr:spPr>
        <a:xfrm>
          <a:off x="16370300" y="161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47,652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141501</xdr:rowOff>
    </xdr:from>
    <xdr:to>
      <xdr:col>22</xdr:col>
      <xdr:colOff>415925</xdr:colOff>
      <xdr:row>95</xdr:row>
      <xdr:rowOff>71651</xdr:rowOff>
    </xdr:to>
    <xdr:sp macro="" textlink="">
      <xdr:nvSpPr>
        <xdr:cNvPr id="718" name="円/楕円 717"/>
        <xdr:cNvSpPr/>
      </xdr:nvSpPr>
      <xdr:spPr>
        <a:xfrm>
          <a:off x="15430500" y="1625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88178</xdr:rowOff>
    </xdr:from>
    <xdr:ext cx="534377" cy="259045"/>
    <xdr:sp macro="" textlink="">
      <xdr:nvSpPr>
        <xdr:cNvPr id="719" name="テキスト ボックス 718"/>
        <xdr:cNvSpPr txBox="1"/>
      </xdr:nvSpPr>
      <xdr:spPr>
        <a:xfrm>
          <a:off x="15214111" y="1603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131899</xdr:rowOff>
    </xdr:from>
    <xdr:to>
      <xdr:col>21</xdr:col>
      <xdr:colOff>212725</xdr:colOff>
      <xdr:row>95</xdr:row>
      <xdr:rowOff>62049</xdr:rowOff>
    </xdr:to>
    <xdr:sp macro="" textlink="">
      <xdr:nvSpPr>
        <xdr:cNvPr id="720" name="円/楕円 719"/>
        <xdr:cNvSpPr/>
      </xdr:nvSpPr>
      <xdr:spPr>
        <a:xfrm>
          <a:off x="14541500" y="1624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78576</xdr:rowOff>
    </xdr:from>
    <xdr:ext cx="534377" cy="259045"/>
    <xdr:sp macro="" textlink="">
      <xdr:nvSpPr>
        <xdr:cNvPr id="721" name="テキスト ボックス 720"/>
        <xdr:cNvSpPr txBox="1"/>
      </xdr:nvSpPr>
      <xdr:spPr>
        <a:xfrm>
          <a:off x="14325111" y="1602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128929</xdr:rowOff>
    </xdr:from>
    <xdr:to>
      <xdr:col>20</xdr:col>
      <xdr:colOff>9525</xdr:colOff>
      <xdr:row>95</xdr:row>
      <xdr:rowOff>59079</xdr:rowOff>
    </xdr:to>
    <xdr:sp macro="" textlink="">
      <xdr:nvSpPr>
        <xdr:cNvPr id="722" name="円/楕円 721"/>
        <xdr:cNvSpPr/>
      </xdr:nvSpPr>
      <xdr:spPr>
        <a:xfrm>
          <a:off x="13652500" y="162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75606</xdr:rowOff>
    </xdr:from>
    <xdr:ext cx="534377" cy="259045"/>
    <xdr:sp macro="" textlink="">
      <xdr:nvSpPr>
        <xdr:cNvPr id="723" name="テキスト ボックス 722"/>
        <xdr:cNvSpPr txBox="1"/>
      </xdr:nvSpPr>
      <xdr:spPr>
        <a:xfrm>
          <a:off x="13436111" y="160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141249</xdr:rowOff>
    </xdr:from>
    <xdr:to>
      <xdr:col>18</xdr:col>
      <xdr:colOff>492125</xdr:colOff>
      <xdr:row>95</xdr:row>
      <xdr:rowOff>71399</xdr:rowOff>
    </xdr:to>
    <xdr:sp macro="" textlink="">
      <xdr:nvSpPr>
        <xdr:cNvPr id="724" name="円/楕円 723"/>
        <xdr:cNvSpPr/>
      </xdr:nvSpPr>
      <xdr:spPr>
        <a:xfrm>
          <a:off x="12763500" y="162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87926</xdr:rowOff>
    </xdr:from>
    <xdr:ext cx="534377" cy="259045"/>
    <xdr:sp macro="" textlink="">
      <xdr:nvSpPr>
        <xdr:cNvPr id="725" name="テキスト ボックス 724"/>
        <xdr:cNvSpPr txBox="1"/>
      </xdr:nvSpPr>
      <xdr:spPr>
        <a:xfrm>
          <a:off x="12547111" y="160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94960</xdr:rowOff>
    </xdr:from>
    <xdr:to>
      <xdr:col>32</xdr:col>
      <xdr:colOff>187325</xdr:colOff>
      <xdr:row>39</xdr:row>
      <xdr:rowOff>95286</xdr:rowOff>
    </xdr:to>
    <xdr:cxnSp macro="">
      <xdr:nvCxnSpPr>
        <xdr:cNvPr id="756" name="直線コネクタ 755"/>
        <xdr:cNvCxnSpPr/>
      </xdr:nvCxnSpPr>
      <xdr:spPr>
        <a:xfrm flipV="1">
          <a:off x="21323300" y="6781510"/>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95286</xdr:rowOff>
    </xdr:from>
    <xdr:to>
      <xdr:col>31</xdr:col>
      <xdr:colOff>34925</xdr:colOff>
      <xdr:row>39</xdr:row>
      <xdr:rowOff>95286</xdr:rowOff>
    </xdr:to>
    <xdr:cxnSp macro="">
      <xdr:nvCxnSpPr>
        <xdr:cNvPr id="759" name="直線コネクタ 758"/>
        <xdr:cNvCxnSpPr/>
      </xdr:nvCxnSpPr>
      <xdr:spPr>
        <a:xfrm>
          <a:off x="20434300" y="6781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109982</xdr:rowOff>
    </xdr:from>
    <xdr:to>
      <xdr:col>29</xdr:col>
      <xdr:colOff>517525</xdr:colOff>
      <xdr:row>39</xdr:row>
      <xdr:rowOff>95286</xdr:rowOff>
    </xdr:to>
    <xdr:cxnSp macro="">
      <xdr:nvCxnSpPr>
        <xdr:cNvPr id="762" name="直線コネクタ 761"/>
        <xdr:cNvCxnSpPr/>
      </xdr:nvCxnSpPr>
      <xdr:spPr>
        <a:xfrm>
          <a:off x="19545300" y="5939282"/>
          <a:ext cx="889000" cy="84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109982</xdr:rowOff>
    </xdr:from>
    <xdr:to>
      <xdr:col>28</xdr:col>
      <xdr:colOff>314325</xdr:colOff>
      <xdr:row>39</xdr:row>
      <xdr:rowOff>95286</xdr:rowOff>
    </xdr:to>
    <xdr:cxnSp macro="">
      <xdr:nvCxnSpPr>
        <xdr:cNvPr id="765" name="直線コネクタ 764"/>
        <xdr:cNvCxnSpPr/>
      </xdr:nvCxnSpPr>
      <xdr:spPr>
        <a:xfrm flipV="1">
          <a:off x="18656300" y="5939282"/>
          <a:ext cx="889000" cy="84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146684</xdr:rowOff>
    </xdr:from>
    <xdr:ext cx="469744" cy="259045"/>
    <xdr:sp macro="" textlink="">
      <xdr:nvSpPr>
        <xdr:cNvPr id="767" name="テキスト ボックス 766"/>
        <xdr:cNvSpPr txBox="1"/>
      </xdr:nvSpPr>
      <xdr:spPr>
        <a:xfrm>
          <a:off x="19310427" y="64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9" name="テキスト ボックス 768"/>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44160</xdr:rowOff>
    </xdr:from>
    <xdr:to>
      <xdr:col>32</xdr:col>
      <xdr:colOff>238125</xdr:colOff>
      <xdr:row>39</xdr:row>
      <xdr:rowOff>145760</xdr:rowOff>
    </xdr:to>
    <xdr:sp macro="" textlink="">
      <xdr:nvSpPr>
        <xdr:cNvPr id="775" name="円/楕円 774"/>
        <xdr:cNvSpPr/>
      </xdr:nvSpPr>
      <xdr:spPr>
        <a:xfrm>
          <a:off x="221107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130537</xdr:rowOff>
    </xdr:from>
    <xdr:ext cx="313932" cy="259045"/>
    <xdr:sp macro="" textlink="">
      <xdr:nvSpPr>
        <xdr:cNvPr id="776" name="諸支出金該当値テキスト"/>
        <xdr:cNvSpPr txBox="1"/>
      </xdr:nvSpPr>
      <xdr:spPr>
        <a:xfrm>
          <a:off x="22212300" y="664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44486</xdr:rowOff>
    </xdr:from>
    <xdr:to>
      <xdr:col>31</xdr:col>
      <xdr:colOff>85725</xdr:colOff>
      <xdr:row>39</xdr:row>
      <xdr:rowOff>146086</xdr:rowOff>
    </xdr:to>
    <xdr:sp macro="" textlink="">
      <xdr:nvSpPr>
        <xdr:cNvPr id="777" name="円/楕円 776"/>
        <xdr:cNvSpPr/>
      </xdr:nvSpPr>
      <xdr:spPr>
        <a:xfrm>
          <a:off x="21272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137213</xdr:rowOff>
    </xdr:from>
    <xdr:ext cx="313932" cy="259045"/>
    <xdr:sp macro="" textlink="">
      <xdr:nvSpPr>
        <xdr:cNvPr id="778" name="テキスト ボックス 777"/>
        <xdr:cNvSpPr txBox="1"/>
      </xdr:nvSpPr>
      <xdr:spPr>
        <a:xfrm>
          <a:off x="21166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44486</xdr:rowOff>
    </xdr:from>
    <xdr:to>
      <xdr:col>29</xdr:col>
      <xdr:colOff>568325</xdr:colOff>
      <xdr:row>39</xdr:row>
      <xdr:rowOff>146086</xdr:rowOff>
    </xdr:to>
    <xdr:sp macro="" textlink="">
      <xdr:nvSpPr>
        <xdr:cNvPr id="779" name="円/楕円 778"/>
        <xdr:cNvSpPr/>
      </xdr:nvSpPr>
      <xdr:spPr>
        <a:xfrm>
          <a:off x="20383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137213</xdr:rowOff>
    </xdr:from>
    <xdr:ext cx="313932" cy="259045"/>
    <xdr:sp macro="" textlink="">
      <xdr:nvSpPr>
        <xdr:cNvPr id="780" name="テキスト ボックス 779"/>
        <xdr:cNvSpPr txBox="1"/>
      </xdr:nvSpPr>
      <xdr:spPr>
        <a:xfrm>
          <a:off x="20277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59182</xdr:rowOff>
    </xdr:from>
    <xdr:to>
      <xdr:col>28</xdr:col>
      <xdr:colOff>365125</xdr:colOff>
      <xdr:row>34</xdr:row>
      <xdr:rowOff>160782</xdr:rowOff>
    </xdr:to>
    <xdr:sp macro="" textlink="">
      <xdr:nvSpPr>
        <xdr:cNvPr id="781" name="円/楕円 780"/>
        <xdr:cNvSpPr/>
      </xdr:nvSpPr>
      <xdr:spPr>
        <a:xfrm>
          <a:off x="19494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5859</xdr:rowOff>
    </xdr:from>
    <xdr:ext cx="469744" cy="259045"/>
    <xdr:sp macro="" textlink="">
      <xdr:nvSpPr>
        <xdr:cNvPr id="782" name="テキスト ボックス 781"/>
        <xdr:cNvSpPr txBox="1"/>
      </xdr:nvSpPr>
      <xdr:spPr>
        <a:xfrm>
          <a:off x="19310427" y="566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44486</xdr:rowOff>
    </xdr:from>
    <xdr:to>
      <xdr:col>27</xdr:col>
      <xdr:colOff>161925</xdr:colOff>
      <xdr:row>39</xdr:row>
      <xdr:rowOff>146086</xdr:rowOff>
    </xdr:to>
    <xdr:sp macro="" textlink="">
      <xdr:nvSpPr>
        <xdr:cNvPr id="783" name="円/楕円 782"/>
        <xdr:cNvSpPr/>
      </xdr:nvSpPr>
      <xdr:spPr>
        <a:xfrm>
          <a:off x="18605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137213</xdr:rowOff>
    </xdr:from>
    <xdr:ext cx="313932" cy="259045"/>
    <xdr:sp macro="" textlink="">
      <xdr:nvSpPr>
        <xdr:cNvPr id="784" name="テキスト ボックス 783"/>
        <xdr:cNvSpPr txBox="1"/>
      </xdr:nvSpPr>
      <xdr:spPr>
        <a:xfrm>
          <a:off x="18499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80,525</a:t>
          </a:r>
          <a:r>
            <a:rPr kumimoji="1" lang="ja-JP" altLang="en-US" sz="1300">
              <a:latin typeface="ＭＳ Ｐゴシック"/>
            </a:rPr>
            <a:t>円となっており、類似団体平均で最も高い水準となっている。これは、庁舎建設事業の本格化や公共施設等整備基金積立金の設置などによるものである。今後は、庁舎建設事業の終了による減少を見込んでいる。</a:t>
          </a:r>
        </a:p>
        <a:p>
          <a:r>
            <a:rPr kumimoji="1" lang="ja-JP" altLang="en-US" sz="1300">
              <a:latin typeface="ＭＳ Ｐゴシック"/>
            </a:rPr>
            <a:t>　商工費は、住民一人当たり</a:t>
          </a:r>
          <a:r>
            <a:rPr kumimoji="1" lang="en-US" altLang="ja-JP" sz="1300">
              <a:latin typeface="ＭＳ Ｐゴシック"/>
            </a:rPr>
            <a:t>24,329</a:t>
          </a:r>
          <a:r>
            <a:rPr kumimoji="1" lang="ja-JP" altLang="en-US" sz="1300">
              <a:latin typeface="ＭＳ Ｐゴシック"/>
            </a:rPr>
            <a:t>円となっており、類似団体平均を上回っている。これは、中小企業金融対策事業の増や国の経済対策に伴うプレミアム付き商品券発行事業の実施などが要因となっている。</a:t>
          </a:r>
        </a:p>
        <a:p>
          <a:r>
            <a:rPr kumimoji="1" lang="ja-JP" altLang="en-US" sz="1300">
              <a:latin typeface="ＭＳ Ｐゴシック"/>
            </a:rPr>
            <a:t>　消防費は、住民一人当たり</a:t>
          </a:r>
          <a:r>
            <a:rPr kumimoji="1" lang="en-US" altLang="ja-JP" sz="1300">
              <a:latin typeface="ＭＳ Ｐゴシック"/>
            </a:rPr>
            <a:t>15,873</a:t>
          </a:r>
          <a:r>
            <a:rPr kumimoji="1" lang="ja-JP" altLang="en-US" sz="1300">
              <a:latin typeface="ＭＳ Ｐゴシック"/>
            </a:rPr>
            <a:t>円となっており、類似団体平均を上回っている。これは秋田南消防署雄和分署改築の実施や防災行政無線移動系通信システム整備事業の本格化などによるものである。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財政調整基金については、適切な財源の確保と歳出の精査により取崩しを回避しており、残高は増加している。</a:t>
          </a:r>
          <a:endParaRPr lang="ja-JP" altLang="ja-JP" sz="1400">
            <a:effectLst/>
          </a:endParaRPr>
        </a:p>
        <a:p>
          <a:r>
            <a:rPr kumimoji="1" lang="ja-JP" altLang="ja-JP" sz="1100">
              <a:solidFill>
                <a:schemeClr val="dk1"/>
              </a:solidFill>
              <a:effectLst/>
              <a:latin typeface="+mn-lt"/>
              <a:ea typeface="+mn-ea"/>
              <a:cs typeface="+mn-cs"/>
            </a:rPr>
            <a:t>　実質収支額については、年々扶助費が増加しているものの、「新・県都</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あきた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改革プラン」に位置付けた取組の着実な実施により、概ね２％台で安定的に推移している</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実質単年度収支は、</a:t>
          </a:r>
          <a:r>
            <a:rPr kumimoji="1" lang="ja-JP" altLang="en-US" sz="1100">
              <a:solidFill>
                <a:schemeClr val="dk1"/>
              </a:solidFill>
              <a:effectLst/>
              <a:latin typeface="+mn-lt"/>
              <a:ea typeface="+mn-ea"/>
              <a:cs typeface="+mn-cs"/>
            </a:rPr>
            <a:t>歳出の精査により財政調整基金の取崩しを回避し</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昨年度に引き続き</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lt"/>
              <a:ea typeface="+mn-ea"/>
              <a:cs typeface="+mn-cs"/>
            </a:rPr>
            <a:t>年度は黒字を確保した。</a:t>
          </a:r>
          <a:endParaRPr lang="ja-JP" altLang="ja-JP" sz="1400">
            <a:effectLst/>
          </a:endParaRPr>
        </a:p>
        <a:p>
          <a:r>
            <a:rPr kumimoji="1" lang="ja-JP" altLang="ja-JP" sz="1100">
              <a:solidFill>
                <a:schemeClr val="dk1"/>
              </a:solidFill>
              <a:effectLst/>
              <a:latin typeface="+mn-lt"/>
              <a:ea typeface="+mn-ea"/>
              <a:cs typeface="+mn-cs"/>
            </a:rPr>
            <a:t>　今後も「新・県都</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あきた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改革プラン」に位置付けた取組を着実に実施し、歳出全般の見直しや基金取崩しの抑制に努めるなど、安定した財政運営の確保に努める。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一般会計およびすべての特別会計、企業会計で赤字が生じていない。また、水道事業および下水道事業については、借入金の償還額が減少するなど、黒字額は全体で増加している。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a:t>
          </a:r>
        </a:p>
        <a:p>
          <a:r>
            <a:rPr kumimoji="1" lang="ja-JP" altLang="en-US" sz="1400">
              <a:latin typeface="ＭＳ ゴシック" pitchFamily="49" charset="-128"/>
              <a:ea typeface="ＭＳ ゴシック" pitchFamily="49" charset="-128"/>
            </a:rPr>
            <a:t>　引き続き、各会計で適切な財政運営、公営企業運営を行っていく。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Q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140195658</v>
      </c>
      <c r="BO4" s="379"/>
      <c r="BP4" s="379"/>
      <c r="BQ4" s="379"/>
      <c r="BR4" s="379"/>
      <c r="BS4" s="379"/>
      <c r="BT4" s="379"/>
      <c r="BU4" s="380"/>
      <c r="BV4" s="378">
        <v>128465222</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2.2999999999999998</v>
      </c>
      <c r="CU4" s="385"/>
      <c r="CV4" s="385"/>
      <c r="CW4" s="385"/>
      <c r="CX4" s="385"/>
      <c r="CY4" s="385"/>
      <c r="CZ4" s="385"/>
      <c r="DA4" s="386"/>
      <c r="DB4" s="384">
        <v>2.9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138023659</v>
      </c>
      <c r="BO5" s="416"/>
      <c r="BP5" s="416"/>
      <c r="BQ5" s="416"/>
      <c r="BR5" s="416"/>
      <c r="BS5" s="416"/>
      <c r="BT5" s="416"/>
      <c r="BU5" s="417"/>
      <c r="BV5" s="415">
        <v>125640213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89.1</v>
      </c>
      <c r="CU5" s="413"/>
      <c r="CV5" s="413"/>
      <c r="CW5" s="413"/>
      <c r="CX5" s="413"/>
      <c r="CY5" s="413"/>
      <c r="CZ5" s="413"/>
      <c r="DA5" s="414"/>
      <c r="DB5" s="412">
        <v>91.4</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2171999</v>
      </c>
      <c r="BO6" s="416"/>
      <c r="BP6" s="416"/>
      <c r="BQ6" s="416"/>
      <c r="BR6" s="416"/>
      <c r="BS6" s="416"/>
      <c r="BT6" s="416"/>
      <c r="BU6" s="417"/>
      <c r="BV6" s="415">
        <v>2825009</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95.9</v>
      </c>
      <c r="CU6" s="453"/>
      <c r="CV6" s="453"/>
      <c r="CW6" s="453"/>
      <c r="CX6" s="453"/>
      <c r="CY6" s="453"/>
      <c r="CZ6" s="453"/>
      <c r="DA6" s="454"/>
      <c r="DB6" s="452">
        <v>99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451619</v>
      </c>
      <c r="BO7" s="416"/>
      <c r="BP7" s="416"/>
      <c r="BQ7" s="416"/>
      <c r="BR7" s="416"/>
      <c r="BS7" s="416"/>
      <c r="BT7" s="416"/>
      <c r="BU7" s="417"/>
      <c r="BV7" s="415">
        <v>700789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73295798</v>
      </c>
      <c r="CU7" s="416"/>
      <c r="CV7" s="416"/>
      <c r="CW7" s="416"/>
      <c r="CX7" s="416"/>
      <c r="CY7" s="416"/>
      <c r="CZ7" s="416"/>
      <c r="DA7" s="417"/>
      <c r="DB7" s="415">
        <v>73530463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1720380</v>
      </c>
      <c r="BO8" s="416"/>
      <c r="BP8" s="416"/>
      <c r="BQ8" s="416"/>
      <c r="BR8" s="416"/>
      <c r="BS8" s="416"/>
      <c r="BT8" s="416"/>
      <c r="BU8" s="417"/>
      <c r="BV8" s="415">
        <v>2124220</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0.65</v>
      </c>
      <c r="CU8" s="456"/>
      <c r="CV8" s="456"/>
      <c r="CW8" s="456"/>
      <c r="CX8" s="456"/>
      <c r="CY8" s="456"/>
      <c r="CZ8" s="456"/>
      <c r="DA8" s="457"/>
      <c r="DB8" s="455">
        <v>0.63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315814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-403840</v>
      </c>
      <c r="BO9" s="416"/>
      <c r="BP9" s="416"/>
      <c r="BQ9" s="416"/>
      <c r="BR9" s="416"/>
      <c r="BS9" s="416"/>
      <c r="BT9" s="416"/>
      <c r="BU9" s="417"/>
      <c r="BV9" s="415">
        <v>419007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17.399999999999999</v>
      </c>
      <c r="CU9" s="413"/>
      <c r="CV9" s="413"/>
      <c r="CW9" s="413"/>
      <c r="CX9" s="413"/>
      <c r="CY9" s="413"/>
      <c r="CZ9" s="413"/>
      <c r="DA9" s="414"/>
      <c r="DB9" s="412">
        <v>18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323600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951094</v>
      </c>
      <c r="BO10" s="416"/>
      <c r="BP10" s="416"/>
      <c r="BQ10" s="416"/>
      <c r="BR10" s="416"/>
      <c r="BS10" s="416"/>
      <c r="BT10" s="416"/>
      <c r="BU10" s="417"/>
      <c r="BV10" s="415">
        <v>746188</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72464</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317104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78</v>
      </c>
      <c r="AV12" s="448"/>
      <c r="AW12" s="448"/>
      <c r="AX12" s="448"/>
      <c r="AY12" s="449" t="s">
        <v>116</v>
      </c>
      <c r="AZ12" s="450"/>
      <c r="BA12" s="450"/>
      <c r="BB12" s="450"/>
      <c r="BC12" s="450"/>
      <c r="BD12" s="450"/>
      <c r="BE12" s="450"/>
      <c r="BF12" s="450"/>
      <c r="BG12" s="450"/>
      <c r="BH12" s="450"/>
      <c r="BI12" s="450"/>
      <c r="BJ12" s="450"/>
      <c r="BK12" s="450"/>
      <c r="BL12" s="450"/>
      <c r="BM12" s="451"/>
      <c r="BN12" s="415" t="s">
        <v>109</v>
      </c>
      <c r="BO12" s="416"/>
      <c r="BP12" s="416"/>
      <c r="BQ12" s="416"/>
      <c r="BR12" s="416"/>
      <c r="BS12" s="416"/>
      <c r="BT12" s="416"/>
      <c r="BU12" s="417"/>
      <c r="BV12" s="415" t="s">
        <v>109</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315715</v>
      </c>
      <c r="S13" s="497"/>
      <c r="T13" s="497"/>
      <c r="U13" s="497"/>
      <c r="V13" s="498"/>
      <c r="W13" s="431" t="s">
        <v>119</v>
      </c>
      <c r="X13" s="432"/>
      <c r="Y13" s="432"/>
      <c r="Z13" s="432"/>
      <c r="AA13" s="432"/>
      <c r="AB13" s="422"/>
      <c r="AC13" s="466">
        <v>3066</v>
      </c>
      <c r="AD13" s="467"/>
      <c r="AE13" s="467"/>
      <c r="AF13" s="467"/>
      <c r="AG13" s="506"/>
      <c r="AH13" s="466">
        <v>4286</v>
      </c>
      <c r="AI13" s="467"/>
      <c r="AJ13" s="467"/>
      <c r="AK13" s="467"/>
      <c r="AL13" s="468"/>
      <c r="AM13" s="444" t="s">
        <v>120</v>
      </c>
      <c r="AN13" s="445"/>
      <c r="AO13" s="445"/>
      <c r="AP13" s="445"/>
      <c r="AQ13" s="445"/>
      <c r="AR13" s="445"/>
      <c r="AS13" s="445"/>
      <c r="AT13" s="446"/>
      <c r="AU13" s="447" t="s">
        <v>102</v>
      </c>
      <c r="AV13" s="448"/>
      <c r="AW13" s="448"/>
      <c r="AX13" s="448"/>
      <c r="AY13" s="449" t="s">
        <v>121</v>
      </c>
      <c r="AZ13" s="450"/>
      <c r="BA13" s="450"/>
      <c r="BB13" s="450"/>
      <c r="BC13" s="450"/>
      <c r="BD13" s="450"/>
      <c r="BE13" s="450"/>
      <c r="BF13" s="450"/>
      <c r="BG13" s="450"/>
      <c r="BH13" s="450"/>
      <c r="BI13" s="450"/>
      <c r="BJ13" s="450"/>
      <c r="BK13" s="450"/>
      <c r="BL13" s="450"/>
      <c r="BM13" s="451"/>
      <c r="BN13" s="415">
        <v>547254</v>
      </c>
      <c r="BO13" s="416"/>
      <c r="BP13" s="416"/>
      <c r="BQ13" s="416"/>
      <c r="BR13" s="416"/>
      <c r="BS13" s="416"/>
      <c r="BT13" s="416"/>
      <c r="BU13" s="417"/>
      <c r="BV13" s="415">
        <v>1237659</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11.5</v>
      </c>
      <c r="CU13" s="413"/>
      <c r="CV13" s="413"/>
      <c r="CW13" s="413"/>
      <c r="CX13" s="413"/>
      <c r="CY13" s="413"/>
      <c r="CZ13" s="413"/>
      <c r="DA13" s="414"/>
      <c r="DB13" s="412">
        <v>11.8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319084</v>
      </c>
      <c r="S14" s="497"/>
      <c r="T14" s="497"/>
      <c r="U14" s="497"/>
      <c r="V14" s="498"/>
      <c r="W14" s="405"/>
      <c r="X14" s="406"/>
      <c r="Y14" s="406"/>
      <c r="Z14" s="406"/>
      <c r="AA14" s="406"/>
      <c r="AB14" s="395"/>
      <c r="AC14" s="499">
        <v>2.2000000000000002</v>
      </c>
      <c r="AD14" s="500"/>
      <c r="AE14" s="500"/>
      <c r="AF14" s="500"/>
      <c r="AG14" s="501"/>
      <c r="AH14" s="499">
        <v>2.8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91.2</v>
      </c>
      <c r="CU14" s="511"/>
      <c r="CV14" s="511"/>
      <c r="CW14" s="511"/>
      <c r="CX14" s="511"/>
      <c r="CY14" s="511"/>
      <c r="CZ14" s="511"/>
      <c r="DA14" s="512"/>
      <c r="DB14" s="510">
        <v>92.8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317733</v>
      </c>
      <c r="S15" s="497"/>
      <c r="T15" s="497"/>
      <c r="U15" s="497"/>
      <c r="V15" s="498"/>
      <c r="W15" s="431" t="s">
        <v>125</v>
      </c>
      <c r="X15" s="432"/>
      <c r="Y15" s="432"/>
      <c r="Z15" s="432"/>
      <c r="AA15" s="432"/>
      <c r="AB15" s="422"/>
      <c r="AC15" s="466">
        <v>23583</v>
      </c>
      <c r="AD15" s="467"/>
      <c r="AE15" s="467"/>
      <c r="AF15" s="467"/>
      <c r="AG15" s="506"/>
      <c r="AH15" s="466">
        <v>27313</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36772964</v>
      </c>
      <c r="BO15" s="379"/>
      <c r="BP15" s="379"/>
      <c r="BQ15" s="379"/>
      <c r="BR15" s="379"/>
      <c r="BS15" s="379"/>
      <c r="BT15" s="379"/>
      <c r="BU15" s="380"/>
      <c r="BV15" s="378">
        <v>35611218</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16.7</v>
      </c>
      <c r="AD16" s="500"/>
      <c r="AE16" s="500"/>
      <c r="AF16" s="500"/>
      <c r="AG16" s="501"/>
      <c r="AH16" s="499">
        <v>17.7</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55860759</v>
      </c>
      <c r="BO16" s="416"/>
      <c r="BP16" s="416"/>
      <c r="BQ16" s="416"/>
      <c r="BR16" s="416"/>
      <c r="BS16" s="416"/>
      <c r="BT16" s="416"/>
      <c r="BU16" s="417"/>
      <c r="BV16" s="415">
        <v>55070168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114459</v>
      </c>
      <c r="AD17" s="467"/>
      <c r="AE17" s="467"/>
      <c r="AF17" s="467"/>
      <c r="AG17" s="506"/>
      <c r="AH17" s="466">
        <v>120550</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47019592</v>
      </c>
      <c r="BO17" s="416"/>
      <c r="BP17" s="416"/>
      <c r="BQ17" s="416"/>
      <c r="BR17" s="416"/>
      <c r="BS17" s="416"/>
      <c r="BT17" s="416"/>
      <c r="BU17" s="417"/>
      <c r="BV17" s="415">
        <v>46065708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134</v>
      </c>
      <c r="C18" s="458"/>
      <c r="D18" s="458"/>
      <c r="E18" s="527"/>
      <c r="F18" s="527"/>
      <c r="G18" s="527"/>
      <c r="H18" s="527"/>
      <c r="I18" s="527"/>
      <c r="J18" s="527"/>
      <c r="K18" s="527"/>
      <c r="L18" s="528">
        <v>906.09</v>
      </c>
      <c r="M18" s="528"/>
      <c r="N18" s="528"/>
      <c r="O18" s="528"/>
      <c r="P18" s="528"/>
      <c r="Q18" s="528"/>
      <c r="R18" s="529"/>
      <c r="S18" s="529"/>
      <c r="T18" s="529"/>
      <c r="U18" s="529"/>
      <c r="V18" s="530"/>
      <c r="W18" s="433"/>
      <c r="X18" s="434"/>
      <c r="Y18" s="434"/>
      <c r="Z18" s="434"/>
      <c r="AA18" s="434"/>
      <c r="AB18" s="425"/>
      <c r="AC18" s="531">
        <v>81.099999999999994</v>
      </c>
      <c r="AD18" s="532"/>
      <c r="AE18" s="532"/>
      <c r="AF18" s="532"/>
      <c r="AG18" s="533"/>
      <c r="AH18" s="531">
        <v>78.099999999999994</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69845974</v>
      </c>
      <c r="BO18" s="416"/>
      <c r="BP18" s="416"/>
      <c r="BQ18" s="416"/>
      <c r="BR18" s="416"/>
      <c r="BS18" s="416"/>
      <c r="BT18" s="416"/>
      <c r="BU18" s="417"/>
      <c r="BV18" s="415">
        <v>70642673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136</v>
      </c>
      <c r="C19" s="458"/>
      <c r="D19" s="458"/>
      <c r="E19" s="527"/>
      <c r="F19" s="527"/>
      <c r="G19" s="527"/>
      <c r="H19" s="527"/>
      <c r="I19" s="527"/>
      <c r="J19" s="527"/>
      <c r="K19" s="527"/>
      <c r="L19" s="535">
        <v>349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83687002</v>
      </c>
      <c r="BO19" s="416"/>
      <c r="BP19" s="416"/>
      <c r="BQ19" s="416"/>
      <c r="BR19" s="416"/>
      <c r="BS19" s="416"/>
      <c r="BT19" s="416"/>
      <c r="BU19" s="417"/>
      <c r="BV19" s="415">
        <v>82242020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138</v>
      </c>
      <c r="C20" s="458"/>
      <c r="D20" s="458"/>
      <c r="E20" s="527"/>
      <c r="F20" s="527"/>
      <c r="G20" s="527"/>
      <c r="H20" s="527"/>
      <c r="I20" s="527"/>
      <c r="J20" s="527"/>
      <c r="K20" s="527"/>
      <c r="L20" s="535">
        <v>135318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142086003</v>
      </c>
      <c r="BO23" s="416"/>
      <c r="BP23" s="416"/>
      <c r="BQ23" s="416"/>
      <c r="BR23" s="416"/>
      <c r="BS23" s="416"/>
      <c r="BT23" s="416"/>
      <c r="BU23" s="417"/>
      <c r="BV23" s="415">
        <v>141130304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147</v>
      </c>
      <c r="F24" s="445"/>
      <c r="G24" s="445"/>
      <c r="H24" s="445"/>
      <c r="I24" s="445"/>
      <c r="J24" s="445"/>
      <c r="K24" s="446"/>
      <c r="L24" s="466">
        <v>1</v>
      </c>
      <c r="M24" s="467"/>
      <c r="N24" s="467"/>
      <c r="O24" s="467"/>
      <c r="P24" s="506"/>
      <c r="Q24" s="466">
        <v>10557</v>
      </c>
      <c r="R24" s="467"/>
      <c r="S24" s="467"/>
      <c r="T24" s="467"/>
      <c r="U24" s="467"/>
      <c r="V24" s="506"/>
      <c r="W24" s="561"/>
      <c r="X24" s="549"/>
      <c r="Y24" s="550"/>
      <c r="Z24" s="465" t="s">
        <v>148</v>
      </c>
      <c r="AA24" s="445"/>
      <c r="AB24" s="445"/>
      <c r="AC24" s="445"/>
      <c r="AD24" s="445"/>
      <c r="AE24" s="445"/>
      <c r="AF24" s="445"/>
      <c r="AG24" s="446"/>
      <c r="AH24" s="466">
        <v>2149</v>
      </c>
      <c r="AI24" s="467"/>
      <c r="AJ24" s="467"/>
      <c r="AK24" s="467"/>
      <c r="AL24" s="506"/>
      <c r="AM24" s="466">
        <v>7149723</v>
      </c>
      <c r="AN24" s="467"/>
      <c r="AO24" s="467"/>
      <c r="AP24" s="467"/>
      <c r="AQ24" s="467"/>
      <c r="AR24" s="506"/>
      <c r="AS24" s="466">
        <v>3327</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119703754</v>
      </c>
      <c r="BO24" s="416"/>
      <c r="BP24" s="416"/>
      <c r="BQ24" s="416"/>
      <c r="BR24" s="416"/>
      <c r="BS24" s="416"/>
      <c r="BT24" s="416"/>
      <c r="BU24" s="417"/>
      <c r="BV24" s="415">
        <v>118132666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150</v>
      </c>
      <c r="F25" s="445"/>
      <c r="G25" s="445"/>
      <c r="H25" s="445"/>
      <c r="I25" s="445"/>
      <c r="J25" s="445"/>
      <c r="K25" s="446"/>
      <c r="L25" s="466">
        <v>2</v>
      </c>
      <c r="M25" s="467"/>
      <c r="N25" s="467"/>
      <c r="O25" s="467"/>
      <c r="P25" s="506"/>
      <c r="Q25" s="466">
        <v>8540</v>
      </c>
      <c r="R25" s="467"/>
      <c r="S25" s="467"/>
      <c r="T25" s="467"/>
      <c r="U25" s="467"/>
      <c r="V25" s="506"/>
      <c r="W25" s="561"/>
      <c r="X25" s="549"/>
      <c r="Y25" s="550"/>
      <c r="Z25" s="465" t="s">
        <v>151</v>
      </c>
      <c r="AA25" s="445"/>
      <c r="AB25" s="445"/>
      <c r="AC25" s="445"/>
      <c r="AD25" s="445"/>
      <c r="AE25" s="445"/>
      <c r="AF25" s="445"/>
      <c r="AG25" s="446"/>
      <c r="AH25" s="466">
        <v>397</v>
      </c>
      <c r="AI25" s="467"/>
      <c r="AJ25" s="467"/>
      <c r="AK25" s="467"/>
      <c r="AL25" s="506"/>
      <c r="AM25" s="466">
        <v>1258490</v>
      </c>
      <c r="AN25" s="467"/>
      <c r="AO25" s="467"/>
      <c r="AP25" s="467"/>
      <c r="AQ25" s="467"/>
      <c r="AR25" s="506"/>
      <c r="AS25" s="466">
        <v>3170</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12332537</v>
      </c>
      <c r="BO25" s="379"/>
      <c r="BP25" s="379"/>
      <c r="BQ25" s="379"/>
      <c r="BR25" s="379"/>
      <c r="BS25" s="379"/>
      <c r="BT25" s="379"/>
      <c r="BU25" s="380"/>
      <c r="BV25" s="378">
        <v>8996927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153</v>
      </c>
      <c r="F26" s="445"/>
      <c r="G26" s="445"/>
      <c r="H26" s="445"/>
      <c r="I26" s="445"/>
      <c r="J26" s="445"/>
      <c r="K26" s="446"/>
      <c r="L26" s="466">
        <v>1</v>
      </c>
      <c r="M26" s="467"/>
      <c r="N26" s="467"/>
      <c r="O26" s="467"/>
      <c r="P26" s="506"/>
      <c r="Q26" s="466">
        <v>6726</v>
      </c>
      <c r="R26" s="467"/>
      <c r="S26" s="467"/>
      <c r="T26" s="467"/>
      <c r="U26" s="467"/>
      <c r="V26" s="506"/>
      <c r="W26" s="561"/>
      <c r="X26" s="549"/>
      <c r="Y26" s="550"/>
      <c r="Z26" s="465" t="s">
        <v>154</v>
      </c>
      <c r="AA26" s="571"/>
      <c r="AB26" s="571"/>
      <c r="AC26" s="571"/>
      <c r="AD26" s="571"/>
      <c r="AE26" s="571"/>
      <c r="AF26" s="571"/>
      <c r="AG26" s="572"/>
      <c r="AH26" s="466">
        <v>267</v>
      </c>
      <c r="AI26" s="467"/>
      <c r="AJ26" s="467"/>
      <c r="AK26" s="467"/>
      <c r="AL26" s="506"/>
      <c r="AM26" s="466">
        <v>969210</v>
      </c>
      <c r="AN26" s="467"/>
      <c r="AO26" s="467"/>
      <c r="AP26" s="467"/>
      <c r="AQ26" s="467"/>
      <c r="AR26" s="506"/>
      <c r="AS26" s="466">
        <v>3630</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156</v>
      </c>
      <c r="BO26" s="416"/>
      <c r="BP26" s="416"/>
      <c r="BQ26" s="416"/>
      <c r="BR26" s="416"/>
      <c r="BS26" s="416"/>
      <c r="BT26" s="416"/>
      <c r="BU26" s="417"/>
      <c r="BV26" s="415" t="s">
        <v>156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7040</v>
      </c>
      <c r="R27" s="467"/>
      <c r="S27" s="467"/>
      <c r="T27" s="467"/>
      <c r="U27" s="467"/>
      <c r="V27" s="506"/>
      <c r="W27" s="561"/>
      <c r="X27" s="549"/>
      <c r="Y27" s="550"/>
      <c r="Z27" s="465" t="s">
        <v>158</v>
      </c>
      <c r="AA27" s="445"/>
      <c r="AB27" s="445"/>
      <c r="AC27" s="445"/>
      <c r="AD27" s="445"/>
      <c r="AE27" s="445"/>
      <c r="AF27" s="445"/>
      <c r="AG27" s="446"/>
      <c r="AH27" s="466">
        <v>83</v>
      </c>
      <c r="AI27" s="467"/>
      <c r="AJ27" s="467"/>
      <c r="AK27" s="467"/>
      <c r="AL27" s="506"/>
      <c r="AM27" s="466">
        <v>331615</v>
      </c>
      <c r="AN27" s="467"/>
      <c r="AO27" s="467"/>
      <c r="AP27" s="467"/>
      <c r="AQ27" s="467"/>
      <c r="AR27" s="506"/>
      <c r="AS27" s="466">
        <v>3995</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1500000</v>
      </c>
      <c r="BO27" s="585"/>
      <c r="BP27" s="585"/>
      <c r="BQ27" s="585"/>
      <c r="BR27" s="585"/>
      <c r="BS27" s="585"/>
      <c r="BT27" s="585"/>
      <c r="BU27" s="586"/>
      <c r="BV27" s="584">
        <v>1500000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6550</v>
      </c>
      <c r="R28" s="467"/>
      <c r="S28" s="467"/>
      <c r="T28" s="467"/>
      <c r="U28" s="467"/>
      <c r="V28" s="506"/>
      <c r="W28" s="561"/>
      <c r="X28" s="549"/>
      <c r="Y28" s="550"/>
      <c r="Z28" s="465" t="s">
        <v>161</v>
      </c>
      <c r="AA28" s="445"/>
      <c r="AB28" s="445"/>
      <c r="AC28" s="445"/>
      <c r="AD28" s="445"/>
      <c r="AE28" s="445"/>
      <c r="AF28" s="445"/>
      <c r="AG28" s="446"/>
      <c r="AH28" s="466" t="s">
        <v>156</v>
      </c>
      <c r="AI28" s="467"/>
      <c r="AJ28" s="467"/>
      <c r="AK28" s="467"/>
      <c r="AL28" s="506"/>
      <c r="AM28" s="466" t="s">
        <v>156</v>
      </c>
      <c r="AN28" s="467"/>
      <c r="AO28" s="467"/>
      <c r="AP28" s="467"/>
      <c r="AQ28" s="467"/>
      <c r="AR28" s="506"/>
      <c r="AS28" s="466" t="s">
        <v>156</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7470671</v>
      </c>
      <c r="BO28" s="379"/>
      <c r="BP28" s="379"/>
      <c r="BQ28" s="379"/>
      <c r="BR28" s="379"/>
      <c r="BS28" s="379"/>
      <c r="BT28" s="379"/>
      <c r="BU28" s="380"/>
      <c r="BV28" s="378">
        <v>6519577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37</v>
      </c>
      <c r="M29" s="467"/>
      <c r="N29" s="467"/>
      <c r="O29" s="467"/>
      <c r="P29" s="506"/>
      <c r="Q29" s="466">
        <v>6250</v>
      </c>
      <c r="R29" s="467"/>
      <c r="S29" s="467"/>
      <c r="T29" s="467"/>
      <c r="U29" s="467"/>
      <c r="V29" s="506"/>
      <c r="W29" s="562"/>
      <c r="X29" s="563"/>
      <c r="Y29" s="564"/>
      <c r="Z29" s="465" t="s">
        <v>165</v>
      </c>
      <c r="AA29" s="445"/>
      <c r="AB29" s="445"/>
      <c r="AC29" s="445"/>
      <c r="AD29" s="445"/>
      <c r="AE29" s="445"/>
      <c r="AF29" s="445"/>
      <c r="AG29" s="446"/>
      <c r="AH29" s="466">
        <v>2232</v>
      </c>
      <c r="AI29" s="467"/>
      <c r="AJ29" s="467"/>
      <c r="AK29" s="467"/>
      <c r="AL29" s="506"/>
      <c r="AM29" s="466">
        <v>7481338</v>
      </c>
      <c r="AN29" s="467"/>
      <c r="AO29" s="467"/>
      <c r="AP29" s="467"/>
      <c r="AQ29" s="467"/>
      <c r="AR29" s="506"/>
      <c r="AS29" s="466">
        <v>3352</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8217799</v>
      </c>
      <c r="BO29" s="416"/>
      <c r="BP29" s="416"/>
      <c r="BQ29" s="416"/>
      <c r="BR29" s="416"/>
      <c r="BS29" s="416"/>
      <c r="BT29" s="416"/>
      <c r="BU29" s="417"/>
      <c r="BV29" s="415">
        <v>8214017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99.6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10930225</v>
      </c>
      <c r="BO30" s="585"/>
      <c r="BP30" s="585"/>
      <c r="BQ30" s="585"/>
      <c r="BR30" s="585"/>
      <c r="BS30" s="585"/>
      <c r="BT30" s="585"/>
      <c r="BU30" s="586"/>
      <c r="BV30" s="584">
        <v>16495079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7</v>
      </c>
      <c r="V34" s="596"/>
      <c r="W34" s="597" t="str">
        <f>IF('各会計、関係団体の財政状況及び健全化判断比率'!B28="","",'各会計、関係団体の財政状況及び健全化判断比率'!B28)</f>
        <v>国民健康保険事業会計</v>
      </c>
      <c r="X34" s="597"/>
      <c r="Y34" s="597"/>
      <c r="Z34" s="597"/>
      <c r="AA34" s="597"/>
      <c r="AB34" s="597"/>
      <c r="AC34" s="597"/>
      <c r="AD34" s="597"/>
      <c r="AE34" s="597"/>
      <c r="AF34" s="597"/>
      <c r="AG34" s="597"/>
      <c r="AH34" s="597"/>
      <c r="AI34" s="597"/>
      <c r="AJ34" s="597"/>
      <c r="AK34" s="597"/>
      <c r="AL34" s="165"/>
      <c r="AM34" s="596">
        <f>IF(AO34="","",MAX(C34:D43,U34:V43)+1)</f>
        <v>10</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13</v>
      </c>
      <c r="BF34" s="596"/>
      <c r="BG34" s="597" t="str">
        <f>IF('各会計、関係団体の財政状況及び健全化判断比率'!B34="","",'各会計、関係団体の財政状況及び健全化判断比率'!B34)</f>
        <v>秋田市中央卸売市場会計</v>
      </c>
      <c r="BH34" s="597"/>
      <c r="BI34" s="597"/>
      <c r="BJ34" s="597"/>
      <c r="BK34" s="597"/>
      <c r="BL34" s="597"/>
      <c r="BM34" s="597"/>
      <c r="BN34" s="597"/>
      <c r="BO34" s="597"/>
      <c r="BP34" s="597"/>
      <c r="BQ34" s="597"/>
      <c r="BR34" s="597"/>
      <c r="BS34" s="597"/>
      <c r="BT34" s="597"/>
      <c r="BU34" s="597"/>
      <c r="BV34" s="165"/>
      <c r="BW34" s="596">
        <f>IF(BY34="","",MAX(C34:D43,U34:V43,AM34:AN43,BE34:BF43)+1)</f>
        <v>17</v>
      </c>
      <c r="BX34" s="596"/>
      <c r="BY34" s="597" t="str">
        <f>IF('各会計、関係団体の財政状況及び健全化判断比率'!B68="","",'各会計、関係団体の財政状況及び健全化判断比率'!B68)</f>
        <v>秋田県市町村総合事務組合（一般会計）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秋田市土地開発公社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土地区画整理会計</v>
      </c>
      <c r="F35" s="597"/>
      <c r="G35" s="597"/>
      <c r="H35" s="597"/>
      <c r="I35" s="597"/>
      <c r="J35" s="597"/>
      <c r="K35" s="597"/>
      <c r="L35" s="597"/>
      <c r="M35" s="597"/>
      <c r="N35" s="597"/>
      <c r="O35" s="597"/>
      <c r="P35" s="597"/>
      <c r="Q35" s="597"/>
      <c r="R35" s="597"/>
      <c r="S35" s="597"/>
      <c r="T35" s="165"/>
      <c r="U35" s="596">
        <f>IF(W35="","",U34+1)</f>
        <v>8</v>
      </c>
      <c r="V35" s="596"/>
      <c r="W35" s="597" t="str">
        <f>IF('各会計、関係団体の財政状況及び健全化判断比率'!B29="","",'各会計、関係団体の財政状況及び健全化判断比率'!B29)</f>
        <v>介護保険事業会計</v>
      </c>
      <c r="X35" s="597"/>
      <c r="Y35" s="597"/>
      <c r="Z35" s="597"/>
      <c r="AA35" s="597"/>
      <c r="AB35" s="597"/>
      <c r="AC35" s="597"/>
      <c r="AD35" s="597"/>
      <c r="AE35" s="597"/>
      <c r="AF35" s="597"/>
      <c r="AG35" s="597"/>
      <c r="AH35" s="597"/>
      <c r="AI35" s="597"/>
      <c r="AJ35" s="597"/>
      <c r="AK35" s="597"/>
      <c r="AL35" s="165"/>
      <c r="AM35" s="596">
        <f t="shared" ref="AM35:AM43" si="0">IF(AO35="","",AM34+1)</f>
        <v>11</v>
      </c>
      <c r="AN35" s="596"/>
      <c r="AO35" s="597" t="str">
        <f>IF('各会計、関係団体の財政状況及び健全化判断比率'!B32="","",'各会計、関係団体の財政状況及び健全化判断比率'!B32)</f>
        <v>下水道事業会計</v>
      </c>
      <c r="AP35" s="597"/>
      <c r="AQ35" s="597"/>
      <c r="AR35" s="597"/>
      <c r="AS35" s="597"/>
      <c r="AT35" s="597"/>
      <c r="AU35" s="597"/>
      <c r="AV35" s="597"/>
      <c r="AW35" s="597"/>
      <c r="AX35" s="597"/>
      <c r="AY35" s="597"/>
      <c r="AZ35" s="597"/>
      <c r="BA35" s="597"/>
      <c r="BB35" s="597"/>
      <c r="BC35" s="597"/>
      <c r="BD35" s="165"/>
      <c r="BE35" s="596">
        <f t="shared" ref="BE35:BE43" si="1">IF(BG35="","",BE34+1)</f>
        <v>14</v>
      </c>
      <c r="BF35" s="596"/>
      <c r="BG35" s="597" t="str">
        <f>IF('各会計、関係団体の財政状況及び健全化判断比率'!B35="","",'各会計、関係団体の財政状況及び健全化判断比率'!B35)</f>
        <v>秋田市公設地方卸売市場会計</v>
      </c>
      <c r="BH35" s="597"/>
      <c r="BI35" s="597"/>
      <c r="BJ35" s="597"/>
      <c r="BK35" s="597"/>
      <c r="BL35" s="597"/>
      <c r="BM35" s="597"/>
      <c r="BN35" s="597"/>
      <c r="BO35" s="597"/>
      <c r="BP35" s="597"/>
      <c r="BQ35" s="597"/>
      <c r="BR35" s="597"/>
      <c r="BS35" s="597"/>
      <c r="BT35" s="597"/>
      <c r="BU35" s="597"/>
      <c r="BV35" s="165"/>
      <c r="BW35" s="596">
        <f t="shared" ref="BW35:BW43" si="2">IF(BY35="","",BW34+1)</f>
        <v>18</v>
      </c>
      <c r="BX35" s="596"/>
      <c r="BY35" s="597" t="str">
        <f>IF('各会計、関係団体の財政状況及び健全化判断比率'!B69="","",'各会計、関係団体の財政状況及び健全化判断比率'!B69)</f>
        <v>秋田県市町村会館管理組合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秋田市駐車場公社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市有林会計</v>
      </c>
      <c r="F36" s="597"/>
      <c r="G36" s="597"/>
      <c r="H36" s="597"/>
      <c r="I36" s="597"/>
      <c r="J36" s="597"/>
      <c r="K36" s="597"/>
      <c r="L36" s="597"/>
      <c r="M36" s="597"/>
      <c r="N36" s="597"/>
      <c r="O36" s="597"/>
      <c r="P36" s="597"/>
      <c r="Q36" s="597"/>
      <c r="R36" s="597"/>
      <c r="S36" s="597"/>
      <c r="T36" s="165"/>
      <c r="U36" s="596">
        <f t="shared" ref="U36:U43" si="4">IF(W36="","",U35+1)</f>
        <v>9</v>
      </c>
      <c r="V36" s="596"/>
      <c r="W36" s="597" t="str">
        <f>IF('各会計、関係団体の財政状況及び健全化判断比率'!B30="","",'各会計、関係団体の財政状況及び健全化判断比率'!B30)</f>
        <v>後期高齢者医療事業会計</v>
      </c>
      <c r="X36" s="597"/>
      <c r="Y36" s="597"/>
      <c r="Z36" s="597"/>
      <c r="AA36" s="597"/>
      <c r="AB36" s="597"/>
      <c r="AC36" s="597"/>
      <c r="AD36" s="597"/>
      <c r="AE36" s="597"/>
      <c r="AF36" s="597"/>
      <c r="AG36" s="597"/>
      <c r="AH36" s="597"/>
      <c r="AI36" s="597"/>
      <c r="AJ36" s="597"/>
      <c r="AK36" s="597"/>
      <c r="AL36" s="165"/>
      <c r="AM36" s="596">
        <f t="shared" si="0"/>
        <v>12</v>
      </c>
      <c r="AN36" s="596"/>
      <c r="AO36" s="597" t="str">
        <f>IF('各会計、関係団体の財政状況及び健全化判断比率'!B33="","",'各会計、関係団体の財政状況及び健全化判断比率'!B33)</f>
        <v>農業集落排水事業会計</v>
      </c>
      <c r="AP36" s="597"/>
      <c r="AQ36" s="597"/>
      <c r="AR36" s="597"/>
      <c r="AS36" s="597"/>
      <c r="AT36" s="597"/>
      <c r="AU36" s="597"/>
      <c r="AV36" s="597"/>
      <c r="AW36" s="597"/>
      <c r="AX36" s="597"/>
      <c r="AY36" s="597"/>
      <c r="AZ36" s="597"/>
      <c r="BA36" s="597"/>
      <c r="BB36" s="597"/>
      <c r="BC36" s="597"/>
      <c r="BD36" s="165"/>
      <c r="BE36" s="596">
        <f t="shared" si="1"/>
        <v>15</v>
      </c>
      <c r="BF36" s="596"/>
      <c r="BG36" s="597" t="str">
        <f>IF('各会計、関係団体の財政状況及び健全化判断比率'!B36="","",'各会計、関係団体の財政状況及び健全化判断比率'!B36)</f>
        <v>秋田市大森山動物園会計</v>
      </c>
      <c r="BH36" s="597"/>
      <c r="BI36" s="597"/>
      <c r="BJ36" s="597"/>
      <c r="BK36" s="597"/>
      <c r="BL36" s="597"/>
      <c r="BM36" s="597"/>
      <c r="BN36" s="597"/>
      <c r="BO36" s="597"/>
      <c r="BP36" s="597"/>
      <c r="BQ36" s="597"/>
      <c r="BR36" s="597"/>
      <c r="BS36" s="597"/>
      <c r="BT36" s="597"/>
      <c r="BU36" s="597"/>
      <c r="BV36" s="165"/>
      <c r="BW36" s="596">
        <f t="shared" si="2"/>
        <v>19</v>
      </c>
      <c r="BX36" s="596"/>
      <c r="BY36" s="597" t="str">
        <f>IF('各会計、関係団体の財政状況及び健全化判断比率'!B70="","",'各会計、関係団体の財政状況及び健全化判断比率'!B70)</f>
        <v>秋田県後期高齢者医療広域連合（一般会計）</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太平山観光開発</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市営墓地会計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16</v>
      </c>
      <c r="BF37" s="596"/>
      <c r="BG37" s="597" t="str">
        <f>IF('各会計、関係団体の財政状況及び健全化判断比率'!B37="","",'各会計、関係団体の財政状況及び健全化判断比率'!B37)</f>
        <v>秋田市廃棄物発電会計</v>
      </c>
      <c r="BH37" s="597"/>
      <c r="BI37" s="597"/>
      <c r="BJ37" s="597"/>
      <c r="BK37" s="597"/>
      <c r="BL37" s="597"/>
      <c r="BM37" s="597"/>
      <c r="BN37" s="597"/>
      <c r="BO37" s="597"/>
      <c r="BP37" s="597"/>
      <c r="BQ37" s="597"/>
      <c r="BR37" s="597"/>
      <c r="BS37" s="597"/>
      <c r="BT37" s="597"/>
      <c r="BU37" s="597"/>
      <c r="BV37" s="165"/>
      <c r="BW37" s="596">
        <f t="shared" si="2"/>
        <v>20</v>
      </c>
      <c r="BX37" s="596"/>
      <c r="BY37" s="597" t="str">
        <f>IF('各会計、関係団体の財政状況及び健全化判断比率'!B71="","",'各会計、関係団体の財政状況及び健全化判断比率'!B71)</f>
        <v>秋田県後期高齢者医療広域連合（後期高齢者医療特別会計）</v>
      </c>
      <c r="BZ37" s="597"/>
      <c r="CA37" s="597"/>
      <c r="CB37" s="597"/>
      <c r="CC37" s="597"/>
      <c r="CD37" s="597"/>
      <c r="CE37" s="597"/>
      <c r="CF37" s="597"/>
      <c r="CG37" s="597"/>
      <c r="CH37" s="597"/>
      <c r="CI37" s="597"/>
      <c r="CJ37" s="597"/>
      <c r="CK37" s="597"/>
      <c r="CL37" s="597"/>
      <c r="CM37" s="597"/>
      <c r="CN37" s="165"/>
      <c r="CO37" s="596">
        <f t="shared" si="3"/>
        <v>24</v>
      </c>
      <c r="CP37" s="596"/>
      <c r="CQ37" s="597" t="str">
        <f>IF('各会計、関係団体の財政状況及び健全化判断比率'!BS10="","",'各会計、関係団体の財政状況及び健全化判断比率'!BS10)</f>
        <v>秋田市勤労者福祉振興協会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母子父子寡婦福祉資金貸付事業会計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25</v>
      </c>
      <c r="CP38" s="596"/>
      <c r="CQ38" s="597" t="str">
        <f>IF('各会計、関係団体の財政状況及び健全化判断比率'!BS11="","",'各会計、関係団体の財政状況及び健全化判断比率'!BS11)</f>
        <v>秋田観光コンベンション協会</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f t="shared" si="5"/>
        <v>6</v>
      </c>
      <c r="D39" s="596"/>
      <c r="E39" s="597" t="str">
        <f>IF('各会計、関係団体の財政状況及び健全化判断比率'!B12="","",'各会計、関係団体の財政状況及び健全化判断比率'!B12)</f>
        <v>病院事業債管理会計</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26</v>
      </c>
      <c r="CP39" s="596"/>
      <c r="CQ39" s="597" t="str">
        <f>IF('各会計、関係団体の財政状況及び健全化判断比率'!BS12="","",'各会計、関係団体の財政状況及び健全化判断比率'!BS12)</f>
        <v>秋田市学校給食会</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27</v>
      </c>
      <c r="CP40" s="596"/>
      <c r="CQ40" s="597" t="str">
        <f>IF('各会計、関係団体の財政状況及び健全化判断比率'!BS13="","",'各会計、関係団体の財政状況及び健全化判断比率'!BS13)</f>
        <v>河辺地域振興</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28</v>
      </c>
      <c r="CP41" s="596"/>
      <c r="CQ41" s="597" t="str">
        <f>IF('各会計、関係団体の財政状況及び健全化判断比率'!BS14="","",'各会計、関係団体の財政状況及び健全化判断比率'!BS14)</f>
        <v>雄和振興公社</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29</v>
      </c>
      <c r="CP42" s="596"/>
      <c r="CQ42" s="597" t="str">
        <f>IF('各会計、関係団体の財政状況及び健全化判断比率'!BS15="","",'各会計、関係団体の財政状況及び健全化判断比率'!BS15)</f>
        <v>秋田市総合振興公社</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30</v>
      </c>
      <c r="CP43" s="596"/>
      <c r="CQ43" s="597" t="str">
        <f>IF('各会計、関係団体の財政状況及び健全化判断比率'!BS16="","",'各会計、関係団体の財政状況及び健全化判断比率'!BS16)</f>
        <v>公立大学法人秋田公立美術大学</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2" t="s">
        <v>524</v>
      </c>
      <c r="D34" s="1182"/>
      <c r="E34" s="1183"/>
      <c r="F34" s="32">
        <v>7.67</v>
      </c>
      <c r="G34" s="33">
        <v>8.6</v>
      </c>
      <c r="H34" s="33">
        <v>9.15</v>
      </c>
      <c r="I34" s="33">
        <v>10.24</v>
      </c>
      <c r="J34" s="34">
        <v>11.92</v>
      </c>
      <c r="K34" s="22"/>
      <c r="L34" s="22"/>
      <c r="M34" s="22"/>
      <c r="N34" s="22"/>
      <c r="O34" s="22"/>
      <c r="P34" s="22"/>
    </row>
    <row r="35" spans="1:16" ht="39" customHeight="1">
      <c r="A35" s="22"/>
      <c r="B35" s="35"/>
      <c r="C35" s="1176" t="s">
        <v>525</v>
      </c>
      <c r="D35" s="1177"/>
      <c r="E35" s="1178"/>
      <c r="F35" s="36">
        <v>2.11</v>
      </c>
      <c r="G35" s="37">
        <v>2.52</v>
      </c>
      <c r="H35" s="37">
        <v>3.76</v>
      </c>
      <c r="I35" s="37">
        <v>4.42</v>
      </c>
      <c r="J35" s="38">
        <v>4.87</v>
      </c>
      <c r="K35" s="22"/>
      <c r="L35" s="22"/>
      <c r="M35" s="22"/>
      <c r="N35" s="22"/>
      <c r="O35" s="22"/>
      <c r="P35" s="22"/>
    </row>
    <row r="36" spans="1:16" ht="39" customHeight="1">
      <c r="A36" s="22"/>
      <c r="B36" s="35"/>
      <c r="C36" s="1176" t="s">
        <v>526</v>
      </c>
      <c r="D36" s="1177"/>
      <c r="E36" s="1178"/>
      <c r="F36" s="36">
        <v>1.78</v>
      </c>
      <c r="G36" s="37">
        <v>1.79</v>
      </c>
      <c r="H36" s="37">
        <v>2.0099999999999998</v>
      </c>
      <c r="I36" s="37">
        <v>2.57</v>
      </c>
      <c r="J36" s="38">
        <v>1.97</v>
      </c>
      <c r="K36" s="22"/>
      <c r="L36" s="22"/>
      <c r="M36" s="22"/>
      <c r="N36" s="22"/>
      <c r="O36" s="22"/>
      <c r="P36" s="22"/>
    </row>
    <row r="37" spans="1:16" ht="39" customHeight="1">
      <c r="A37" s="22"/>
      <c r="B37" s="35"/>
      <c r="C37" s="1176" t="s">
        <v>527</v>
      </c>
      <c r="D37" s="1177"/>
      <c r="E37" s="1178"/>
      <c r="F37" s="36">
        <v>0.32</v>
      </c>
      <c r="G37" s="37">
        <v>0.4</v>
      </c>
      <c r="H37" s="37">
        <v>0.53</v>
      </c>
      <c r="I37" s="37">
        <v>0.62</v>
      </c>
      <c r="J37" s="38">
        <v>0.73</v>
      </c>
      <c r="K37" s="22"/>
      <c r="L37" s="22"/>
      <c r="M37" s="22"/>
      <c r="N37" s="22"/>
      <c r="O37" s="22"/>
      <c r="P37" s="22"/>
    </row>
    <row r="38" spans="1:16" ht="39" customHeight="1">
      <c r="A38" s="22"/>
      <c r="B38" s="35"/>
      <c r="C38" s="1176" t="s">
        <v>528</v>
      </c>
      <c r="D38" s="1177"/>
      <c r="E38" s="1178"/>
      <c r="F38" s="36">
        <v>1.01</v>
      </c>
      <c r="G38" s="37">
        <v>0.66</v>
      </c>
      <c r="H38" s="37">
        <v>0.32</v>
      </c>
      <c r="I38" s="37">
        <v>0</v>
      </c>
      <c r="J38" s="38">
        <v>0.7</v>
      </c>
      <c r="K38" s="22"/>
      <c r="L38" s="22"/>
      <c r="M38" s="22"/>
      <c r="N38" s="22"/>
      <c r="O38" s="22"/>
      <c r="P38" s="22"/>
    </row>
    <row r="39" spans="1:16" ht="39" customHeight="1">
      <c r="A39" s="22"/>
      <c r="B39" s="35"/>
      <c r="C39" s="1176" t="s">
        <v>529</v>
      </c>
      <c r="D39" s="1177"/>
      <c r="E39" s="1178"/>
      <c r="F39" s="36">
        <v>0</v>
      </c>
      <c r="G39" s="37">
        <v>0.67</v>
      </c>
      <c r="H39" s="37">
        <v>0.73</v>
      </c>
      <c r="I39" s="37">
        <v>0.89</v>
      </c>
      <c r="J39" s="38">
        <v>0.64</v>
      </c>
      <c r="K39" s="22"/>
      <c r="L39" s="22"/>
      <c r="M39" s="22"/>
      <c r="N39" s="22"/>
      <c r="O39" s="22"/>
      <c r="P39" s="22"/>
    </row>
    <row r="40" spans="1:16" ht="39" customHeight="1">
      <c r="A40" s="22"/>
      <c r="B40" s="35"/>
      <c r="C40" s="1176" t="s">
        <v>530</v>
      </c>
      <c r="D40" s="1177"/>
      <c r="E40" s="1178"/>
      <c r="F40" s="36">
        <v>0.05</v>
      </c>
      <c r="G40" s="37">
        <v>0.06</v>
      </c>
      <c r="H40" s="37">
        <v>0.09</v>
      </c>
      <c r="I40" s="37">
        <v>0.14000000000000001</v>
      </c>
      <c r="J40" s="38">
        <v>0.18</v>
      </c>
      <c r="K40" s="22"/>
      <c r="L40" s="22"/>
      <c r="M40" s="22"/>
      <c r="N40" s="22"/>
      <c r="O40" s="22"/>
      <c r="P40" s="22"/>
    </row>
    <row r="41" spans="1:16" ht="39" customHeight="1">
      <c r="A41" s="22"/>
      <c r="B41" s="35"/>
      <c r="C41" s="1176" t="s">
        <v>531</v>
      </c>
      <c r="D41" s="1177"/>
      <c r="E41" s="1178"/>
      <c r="F41" s="36">
        <v>0.15</v>
      </c>
      <c r="G41" s="37">
        <v>0.16</v>
      </c>
      <c r="H41" s="37">
        <v>0.15</v>
      </c>
      <c r="I41" s="37">
        <v>0.13</v>
      </c>
      <c r="J41" s="38">
        <v>0.15</v>
      </c>
      <c r="K41" s="22"/>
      <c r="L41" s="22"/>
      <c r="M41" s="22"/>
      <c r="N41" s="22"/>
      <c r="O41" s="22"/>
      <c r="P41" s="22"/>
    </row>
    <row r="42" spans="1:16" ht="39" customHeight="1">
      <c r="A42" s="22"/>
      <c r="B42" s="39"/>
      <c r="C42" s="1176" t="s">
        <v>532</v>
      </c>
      <c r="D42" s="1177"/>
      <c r="E42" s="1178"/>
      <c r="F42" s="36" t="s">
        <v>493</v>
      </c>
      <c r="G42" s="37" t="s">
        <v>493</v>
      </c>
      <c r="H42" s="37" t="s">
        <v>493</v>
      </c>
      <c r="I42" s="37" t="s">
        <v>493</v>
      </c>
      <c r="J42" s="38" t="s">
        <v>493</v>
      </c>
      <c r="K42" s="22"/>
      <c r="L42" s="22"/>
      <c r="M42" s="22"/>
      <c r="N42" s="22"/>
      <c r="O42" s="22"/>
      <c r="P42" s="22"/>
    </row>
    <row r="43" spans="1:16" ht="39" customHeight="1" thickBot="1">
      <c r="A43" s="22"/>
      <c r="B43" s="40"/>
      <c r="C43" s="1179" t="s">
        <v>533</v>
      </c>
      <c r="D43" s="1180"/>
      <c r="E43" s="1181"/>
      <c r="F43" s="41">
        <v>4</v>
      </c>
      <c r="G43" s="42">
        <v>4.55</v>
      </c>
      <c r="H43" s="42">
        <v>5.32</v>
      </c>
      <c r="I43" s="42">
        <v>0.09</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2" t="s">
        <v>11</v>
      </c>
      <c r="C45" s="1193"/>
      <c r="D45" s="58"/>
      <c r="E45" s="1198" t="s">
        <v>12</v>
      </c>
      <c r="F45" s="1198"/>
      <c r="G45" s="1198"/>
      <c r="H45" s="1198"/>
      <c r="I45" s="1198"/>
      <c r="J45" s="1199"/>
      <c r="K45" s="59">
        <v>15309</v>
      </c>
      <c r="L45" s="60">
        <v>15463</v>
      </c>
      <c r="M45" s="60">
        <v>15432</v>
      </c>
      <c r="N45" s="60">
        <v>15580</v>
      </c>
      <c r="O45" s="61">
        <v>15276</v>
      </c>
      <c r="P45" s="48"/>
      <c r="Q45" s="48"/>
      <c r="R45" s="48"/>
      <c r="S45" s="48"/>
      <c r="T45" s="48"/>
      <c r="U45" s="48"/>
    </row>
    <row r="46" spans="1:21" ht="30.75" customHeight="1">
      <c r="A46" s="48"/>
      <c r="B46" s="1194"/>
      <c r="C46" s="1195"/>
      <c r="D46" s="62"/>
      <c r="E46" s="1186" t="s">
        <v>13</v>
      </c>
      <c r="F46" s="1186"/>
      <c r="G46" s="1186"/>
      <c r="H46" s="1186"/>
      <c r="I46" s="1186"/>
      <c r="J46" s="1187"/>
      <c r="K46" s="63" t="s">
        <v>493</v>
      </c>
      <c r="L46" s="64" t="s">
        <v>493</v>
      </c>
      <c r="M46" s="64" t="s">
        <v>493</v>
      </c>
      <c r="N46" s="64" t="s">
        <v>493</v>
      </c>
      <c r="O46" s="65" t="s">
        <v>493</v>
      </c>
      <c r="P46" s="48"/>
      <c r="Q46" s="48"/>
      <c r="R46" s="48"/>
      <c r="S46" s="48"/>
      <c r="T46" s="48"/>
      <c r="U46" s="48"/>
    </row>
    <row r="47" spans="1:21" ht="30.75" customHeight="1">
      <c r="A47" s="48"/>
      <c r="B47" s="1194"/>
      <c r="C47" s="1195"/>
      <c r="D47" s="62"/>
      <c r="E47" s="1186" t="s">
        <v>14</v>
      </c>
      <c r="F47" s="1186"/>
      <c r="G47" s="1186"/>
      <c r="H47" s="1186"/>
      <c r="I47" s="1186"/>
      <c r="J47" s="1187"/>
      <c r="K47" s="63" t="s">
        <v>493</v>
      </c>
      <c r="L47" s="64" t="s">
        <v>493</v>
      </c>
      <c r="M47" s="64" t="s">
        <v>493</v>
      </c>
      <c r="N47" s="64" t="s">
        <v>493</v>
      </c>
      <c r="O47" s="65" t="s">
        <v>493</v>
      </c>
      <c r="P47" s="48"/>
      <c r="Q47" s="48"/>
      <c r="R47" s="48"/>
      <c r="S47" s="48"/>
      <c r="T47" s="48"/>
      <c r="U47" s="48"/>
    </row>
    <row r="48" spans="1:21" ht="30.75" customHeight="1">
      <c r="A48" s="48"/>
      <c r="B48" s="1194"/>
      <c r="C48" s="1195"/>
      <c r="D48" s="62"/>
      <c r="E48" s="1186" t="s">
        <v>15</v>
      </c>
      <c r="F48" s="1186"/>
      <c r="G48" s="1186"/>
      <c r="H48" s="1186"/>
      <c r="I48" s="1186"/>
      <c r="J48" s="1187"/>
      <c r="K48" s="63">
        <v>4911</v>
      </c>
      <c r="L48" s="64">
        <v>4996</v>
      </c>
      <c r="M48" s="64">
        <v>4830</v>
      </c>
      <c r="N48" s="64">
        <v>4317</v>
      </c>
      <c r="O48" s="65">
        <v>4256</v>
      </c>
      <c r="P48" s="48"/>
      <c r="Q48" s="48"/>
      <c r="R48" s="48"/>
      <c r="S48" s="48"/>
      <c r="T48" s="48"/>
      <c r="U48" s="48"/>
    </row>
    <row r="49" spans="1:21" ht="30.75" customHeight="1">
      <c r="A49" s="48"/>
      <c r="B49" s="1194"/>
      <c r="C49" s="1195"/>
      <c r="D49" s="62"/>
      <c r="E49" s="1186" t="s">
        <v>16</v>
      </c>
      <c r="F49" s="1186"/>
      <c r="G49" s="1186"/>
      <c r="H49" s="1186"/>
      <c r="I49" s="1186"/>
      <c r="J49" s="1187"/>
      <c r="K49" s="63" t="s">
        <v>493</v>
      </c>
      <c r="L49" s="64" t="s">
        <v>493</v>
      </c>
      <c r="M49" s="64" t="s">
        <v>493</v>
      </c>
      <c r="N49" s="64" t="s">
        <v>493</v>
      </c>
      <c r="O49" s="65" t="s">
        <v>493</v>
      </c>
      <c r="P49" s="48"/>
      <c r="Q49" s="48"/>
      <c r="R49" s="48"/>
      <c r="S49" s="48"/>
      <c r="T49" s="48"/>
      <c r="U49" s="48"/>
    </row>
    <row r="50" spans="1:21" ht="30.75" customHeight="1">
      <c r="A50" s="48"/>
      <c r="B50" s="1194"/>
      <c r="C50" s="1195"/>
      <c r="D50" s="62"/>
      <c r="E50" s="1186" t="s">
        <v>17</v>
      </c>
      <c r="F50" s="1186"/>
      <c r="G50" s="1186"/>
      <c r="H50" s="1186"/>
      <c r="I50" s="1186"/>
      <c r="J50" s="1187"/>
      <c r="K50" s="63">
        <v>15</v>
      </c>
      <c r="L50" s="64">
        <v>15</v>
      </c>
      <c r="M50" s="64">
        <v>15</v>
      </c>
      <c r="N50" s="64">
        <v>12</v>
      </c>
      <c r="O50" s="65">
        <v>9</v>
      </c>
      <c r="P50" s="48"/>
      <c r="Q50" s="48"/>
      <c r="R50" s="48"/>
      <c r="S50" s="48"/>
      <c r="T50" s="48"/>
      <c r="U50" s="48"/>
    </row>
    <row r="51" spans="1:21" ht="30.75" customHeight="1">
      <c r="A51" s="48"/>
      <c r="B51" s="1196"/>
      <c r="C51" s="1197"/>
      <c r="D51" s="66"/>
      <c r="E51" s="1186" t="s">
        <v>18</v>
      </c>
      <c r="F51" s="1186"/>
      <c r="G51" s="1186"/>
      <c r="H51" s="1186"/>
      <c r="I51" s="1186"/>
      <c r="J51" s="1187"/>
      <c r="K51" s="63" t="s">
        <v>493</v>
      </c>
      <c r="L51" s="64" t="s">
        <v>493</v>
      </c>
      <c r="M51" s="64" t="s">
        <v>493</v>
      </c>
      <c r="N51" s="64" t="s">
        <v>493</v>
      </c>
      <c r="O51" s="65" t="s">
        <v>493</v>
      </c>
      <c r="P51" s="48"/>
      <c r="Q51" s="48"/>
      <c r="R51" s="48"/>
      <c r="S51" s="48"/>
      <c r="T51" s="48"/>
      <c r="U51" s="48"/>
    </row>
    <row r="52" spans="1:21" ht="30.75" customHeight="1">
      <c r="A52" s="48"/>
      <c r="B52" s="1184" t="s">
        <v>19</v>
      </c>
      <c r="C52" s="1185"/>
      <c r="D52" s="66"/>
      <c r="E52" s="1186" t="s">
        <v>20</v>
      </c>
      <c r="F52" s="1186"/>
      <c r="G52" s="1186"/>
      <c r="H52" s="1186"/>
      <c r="I52" s="1186"/>
      <c r="J52" s="1187"/>
      <c r="K52" s="63">
        <v>12694</v>
      </c>
      <c r="L52" s="64">
        <v>12952</v>
      </c>
      <c r="M52" s="64">
        <v>12619</v>
      </c>
      <c r="N52" s="64">
        <v>13246</v>
      </c>
      <c r="O52" s="65">
        <v>12706</v>
      </c>
      <c r="P52" s="48"/>
      <c r="Q52" s="48"/>
      <c r="R52" s="48"/>
      <c r="S52" s="48"/>
      <c r="T52" s="48"/>
      <c r="U52" s="48"/>
    </row>
    <row r="53" spans="1:21" ht="30.75" customHeight="1" thickBot="1">
      <c r="A53" s="48"/>
      <c r="B53" s="1188" t="s">
        <v>21</v>
      </c>
      <c r="C53" s="1189"/>
      <c r="D53" s="67"/>
      <c r="E53" s="1190" t="s">
        <v>22</v>
      </c>
      <c r="F53" s="1190"/>
      <c r="G53" s="1190"/>
      <c r="H53" s="1190"/>
      <c r="I53" s="1190"/>
      <c r="J53" s="1191"/>
      <c r="K53" s="68">
        <v>7541</v>
      </c>
      <c r="L53" s="69">
        <v>7522</v>
      </c>
      <c r="M53" s="69">
        <v>7658</v>
      </c>
      <c r="N53" s="69">
        <v>6663</v>
      </c>
      <c r="O53" s="70">
        <v>6835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0" t="s">
        <v>24</v>
      </c>
      <c r="C41" s="1201"/>
      <c r="D41" s="81"/>
      <c r="E41" s="1206" t="s">
        <v>25</v>
      </c>
      <c r="F41" s="1206"/>
      <c r="G41" s="1206"/>
      <c r="H41" s="1207"/>
      <c r="I41" s="82">
        <v>143089</v>
      </c>
      <c r="J41" s="83">
        <v>143092</v>
      </c>
      <c r="K41" s="83">
        <v>140103</v>
      </c>
      <c r="L41" s="83">
        <v>144514</v>
      </c>
      <c r="M41" s="84">
        <v>145602</v>
      </c>
    </row>
    <row r="42" spans="2:13" ht="27.75" customHeight="1">
      <c r="B42" s="1202"/>
      <c r="C42" s="1203"/>
      <c r="D42" s="85"/>
      <c r="E42" s="1208" t="s">
        <v>26</v>
      </c>
      <c r="F42" s="1208"/>
      <c r="G42" s="1208"/>
      <c r="H42" s="1209"/>
      <c r="I42" s="86">
        <v>181</v>
      </c>
      <c r="J42" s="87">
        <v>168</v>
      </c>
      <c r="K42" s="87">
        <v>154</v>
      </c>
      <c r="L42" s="87">
        <v>141</v>
      </c>
      <c r="M42" s="88">
        <v>130</v>
      </c>
    </row>
    <row r="43" spans="2:13" ht="27.75" customHeight="1">
      <c r="B43" s="1202"/>
      <c r="C43" s="1203"/>
      <c r="D43" s="85"/>
      <c r="E43" s="1208" t="s">
        <v>27</v>
      </c>
      <c r="F43" s="1208"/>
      <c r="G43" s="1208"/>
      <c r="H43" s="1209"/>
      <c r="I43" s="86">
        <v>61225</v>
      </c>
      <c r="J43" s="87">
        <v>59224</v>
      </c>
      <c r="K43" s="87">
        <v>57189</v>
      </c>
      <c r="L43" s="87">
        <v>55423</v>
      </c>
      <c r="M43" s="88">
        <v>53698</v>
      </c>
    </row>
    <row r="44" spans="2:13" ht="27.75" customHeight="1">
      <c r="B44" s="1202"/>
      <c r="C44" s="1203"/>
      <c r="D44" s="85"/>
      <c r="E44" s="1208" t="s">
        <v>28</v>
      </c>
      <c r="F44" s="1208"/>
      <c r="G44" s="1208"/>
      <c r="H44" s="1209"/>
      <c r="I44" s="86" t="s">
        <v>493</v>
      </c>
      <c r="J44" s="87" t="s">
        <v>493</v>
      </c>
      <c r="K44" s="87" t="s">
        <v>493</v>
      </c>
      <c r="L44" s="87" t="s">
        <v>493</v>
      </c>
      <c r="M44" s="88" t="s">
        <v>493</v>
      </c>
    </row>
    <row r="45" spans="2:13" ht="27.75" customHeight="1">
      <c r="B45" s="1202"/>
      <c r="C45" s="1203"/>
      <c r="D45" s="85"/>
      <c r="E45" s="1208" t="s">
        <v>29</v>
      </c>
      <c r="F45" s="1208"/>
      <c r="G45" s="1208"/>
      <c r="H45" s="1209"/>
      <c r="I45" s="86">
        <v>25035</v>
      </c>
      <c r="J45" s="87">
        <v>24653</v>
      </c>
      <c r="K45" s="87">
        <v>23502</v>
      </c>
      <c r="L45" s="87">
        <v>21573</v>
      </c>
      <c r="M45" s="88">
        <v>20023</v>
      </c>
    </row>
    <row r="46" spans="2:13" ht="27.75" customHeight="1">
      <c r="B46" s="1202"/>
      <c r="C46" s="1203"/>
      <c r="D46" s="85"/>
      <c r="E46" s="1208" t="s">
        <v>30</v>
      </c>
      <c r="F46" s="1208"/>
      <c r="G46" s="1208"/>
      <c r="H46" s="1209"/>
      <c r="I46" s="86">
        <v>262</v>
      </c>
      <c r="J46" s="87">
        <v>208</v>
      </c>
      <c r="K46" s="87">
        <v>172</v>
      </c>
      <c r="L46" s="87">
        <v>108</v>
      </c>
      <c r="M46" s="88">
        <v>44</v>
      </c>
    </row>
    <row r="47" spans="2:13" ht="27.75" customHeight="1">
      <c r="B47" s="1202"/>
      <c r="C47" s="1203"/>
      <c r="D47" s="85"/>
      <c r="E47" s="1208" t="s">
        <v>31</v>
      </c>
      <c r="F47" s="1208"/>
      <c r="G47" s="1208"/>
      <c r="H47" s="1209"/>
      <c r="I47" s="86" t="s">
        <v>493</v>
      </c>
      <c r="J47" s="87" t="s">
        <v>493</v>
      </c>
      <c r="K47" s="87" t="s">
        <v>493</v>
      </c>
      <c r="L47" s="87" t="s">
        <v>493</v>
      </c>
      <c r="M47" s="88" t="s">
        <v>493</v>
      </c>
    </row>
    <row r="48" spans="2:13" ht="27.75" customHeight="1">
      <c r="B48" s="1204"/>
      <c r="C48" s="1205"/>
      <c r="D48" s="85"/>
      <c r="E48" s="1208" t="s">
        <v>32</v>
      </c>
      <c r="F48" s="1208"/>
      <c r="G48" s="1208"/>
      <c r="H48" s="1209"/>
      <c r="I48" s="86" t="s">
        <v>493</v>
      </c>
      <c r="J48" s="87" t="s">
        <v>493</v>
      </c>
      <c r="K48" s="87" t="s">
        <v>493</v>
      </c>
      <c r="L48" s="87" t="s">
        <v>493</v>
      </c>
      <c r="M48" s="88" t="s">
        <v>493</v>
      </c>
    </row>
    <row r="49" spans="2:13" ht="27.75" customHeight="1">
      <c r="B49" s="1210" t="s">
        <v>33</v>
      </c>
      <c r="C49" s="1211"/>
      <c r="D49" s="89"/>
      <c r="E49" s="1208" t="s">
        <v>34</v>
      </c>
      <c r="F49" s="1208"/>
      <c r="G49" s="1208"/>
      <c r="H49" s="1209"/>
      <c r="I49" s="86">
        <v>27118</v>
      </c>
      <c r="J49" s="87">
        <v>27296</v>
      </c>
      <c r="K49" s="87">
        <v>29246</v>
      </c>
      <c r="L49" s="87">
        <v>29307</v>
      </c>
      <c r="M49" s="88">
        <v>25557</v>
      </c>
    </row>
    <row r="50" spans="2:13" ht="27.75" customHeight="1">
      <c r="B50" s="1202"/>
      <c r="C50" s="1203"/>
      <c r="D50" s="85"/>
      <c r="E50" s="1208" t="s">
        <v>35</v>
      </c>
      <c r="F50" s="1208"/>
      <c r="G50" s="1208"/>
      <c r="H50" s="1209"/>
      <c r="I50" s="86">
        <v>4323</v>
      </c>
      <c r="J50" s="87">
        <v>4231</v>
      </c>
      <c r="K50" s="87">
        <v>3775</v>
      </c>
      <c r="L50" s="87">
        <v>5078</v>
      </c>
      <c r="M50" s="88">
        <v>4909</v>
      </c>
    </row>
    <row r="51" spans="2:13" ht="27.75" customHeight="1">
      <c r="B51" s="1204"/>
      <c r="C51" s="1205"/>
      <c r="D51" s="85"/>
      <c r="E51" s="1208" t="s">
        <v>36</v>
      </c>
      <c r="F51" s="1208"/>
      <c r="G51" s="1208"/>
      <c r="H51" s="1209"/>
      <c r="I51" s="86">
        <v>131537</v>
      </c>
      <c r="J51" s="87">
        <v>133348</v>
      </c>
      <c r="K51" s="87">
        <v>131525</v>
      </c>
      <c r="L51" s="87">
        <v>130857</v>
      </c>
      <c r="M51" s="88">
        <v>133256</v>
      </c>
    </row>
    <row r="52" spans="2:13" ht="27.75" customHeight="1" thickBot="1">
      <c r="B52" s="1212" t="s">
        <v>37</v>
      </c>
      <c r="C52" s="1213"/>
      <c r="D52" s="90"/>
      <c r="E52" s="1214" t="s">
        <v>38</v>
      </c>
      <c r="F52" s="1214"/>
      <c r="G52" s="1214"/>
      <c r="H52" s="1215"/>
      <c r="I52" s="91">
        <v>66816</v>
      </c>
      <c r="J52" s="92">
        <v>62469</v>
      </c>
      <c r="K52" s="92">
        <v>56574</v>
      </c>
      <c r="L52" s="92">
        <v>56516</v>
      </c>
      <c r="M52" s="93">
        <v>55776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31" zoomScaleNormal="100" zoomScaleSheetLayoutView="55" workbookViewId="0">
      <selection activeCell="G70" sqref="G7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557</v>
      </c>
      <c r="C41" s="246"/>
      <c r="D41" s="246"/>
      <c r="E41" s="246"/>
      <c r="F41" s="246"/>
      <c r="G41" s="246"/>
      <c r="H41" s="246"/>
      <c r="I41" s="246"/>
      <c r="J41" s="246"/>
      <c r="K41" s="246"/>
      <c r="L41" s="246"/>
      <c r="M41" s="246"/>
      <c r="N41" s="246"/>
      <c r="O41" s="246"/>
      <c r="P41" s="247"/>
    </row>
    <row r="42" spans="2:17">
      <c r="B42" s="248"/>
      <c r="C42" s="244"/>
      <c r="D42" s="244"/>
      <c r="E42" s="244"/>
      <c r="F42" s="244"/>
      <c r="G42" s="351" t="s">
        <v>558</v>
      </c>
      <c r="I42" s="352"/>
      <c r="J42" s="352"/>
      <c r="K42" s="352"/>
      <c r="L42" s="244"/>
      <c r="M42" s="244"/>
      <c r="N42" s="244"/>
      <c r="O42" s="244"/>
    </row>
    <row r="43" spans="2:17">
      <c r="B43" s="248"/>
      <c r="C43" s="244"/>
      <c r="D43" s="244"/>
      <c r="E43" s="244"/>
      <c r="F43" s="244"/>
      <c r="G43" s="1216"/>
      <c r="H43" s="1217"/>
      <c r="I43" s="1217"/>
      <c r="J43" s="1217"/>
      <c r="K43" s="1217"/>
      <c r="L43" s="1217"/>
      <c r="M43" s="1217"/>
      <c r="N43" s="1217"/>
      <c r="O43" s="1218"/>
    </row>
    <row r="44" spans="2:17">
      <c r="B44" s="248"/>
      <c r="C44" s="244"/>
      <c r="D44" s="244"/>
      <c r="E44" s="244"/>
      <c r="F44" s="244"/>
      <c r="G44" s="1219"/>
      <c r="H44" s="1220"/>
      <c r="I44" s="1220"/>
      <c r="J44" s="1220"/>
      <c r="K44" s="1220"/>
      <c r="L44" s="1220"/>
      <c r="M44" s="1220"/>
      <c r="N44" s="1220"/>
      <c r="O44" s="1221"/>
    </row>
    <row r="45" spans="2:17">
      <c r="B45" s="248"/>
      <c r="C45" s="244"/>
      <c r="D45" s="244"/>
      <c r="E45" s="244"/>
      <c r="F45" s="244"/>
      <c r="G45" s="1219"/>
      <c r="H45" s="1220"/>
      <c r="I45" s="1220"/>
      <c r="J45" s="1220"/>
      <c r="K45" s="1220"/>
      <c r="L45" s="1220"/>
      <c r="M45" s="1220"/>
      <c r="N45" s="1220"/>
      <c r="O45" s="1221"/>
    </row>
    <row r="46" spans="2:17">
      <c r="B46" s="248"/>
      <c r="C46" s="244"/>
      <c r="D46" s="244"/>
      <c r="E46" s="244"/>
      <c r="F46" s="244"/>
      <c r="G46" s="1219"/>
      <c r="H46" s="1220"/>
      <c r="I46" s="1220"/>
      <c r="J46" s="1220"/>
      <c r="K46" s="1220"/>
      <c r="L46" s="1220"/>
      <c r="M46" s="1220"/>
      <c r="N46" s="1220"/>
      <c r="O46" s="1221"/>
    </row>
    <row r="47" spans="2:17">
      <c r="B47" s="248"/>
      <c r="C47" s="244"/>
      <c r="D47" s="244"/>
      <c r="E47" s="244"/>
      <c r="F47" s="244"/>
      <c r="G47" s="1222"/>
      <c r="H47" s="1223"/>
      <c r="I47" s="1223"/>
      <c r="J47" s="1223"/>
      <c r="K47" s="1223"/>
      <c r="L47" s="1223"/>
      <c r="M47" s="1223"/>
      <c r="N47" s="1223"/>
      <c r="O47" s="1224"/>
    </row>
    <row r="48" spans="2:17">
      <c r="B48" s="248"/>
      <c r="C48" s="244"/>
      <c r="D48" s="244"/>
      <c r="E48" s="244"/>
      <c r="F48" s="244"/>
      <c r="G48" s="244"/>
      <c r="H48" s="353"/>
      <c r="I48" s="353"/>
      <c r="J48" s="353"/>
    </row>
    <row r="49" spans="1:17">
      <c r="B49" s="248"/>
      <c r="C49" s="244"/>
      <c r="D49" s="244"/>
      <c r="E49" s="244"/>
      <c r="F49" s="244"/>
      <c r="G49" s="243" t="s">
        <v>559</v>
      </c>
    </row>
    <row r="50" spans="1:17">
      <c r="B50" s="248"/>
      <c r="C50" s="244"/>
      <c r="D50" s="244"/>
      <c r="E50" s="244"/>
      <c r="F50" s="244"/>
      <c r="G50" s="1225"/>
      <c r="H50" s="1226"/>
      <c r="I50" s="1226"/>
      <c r="J50" s="1227"/>
      <c r="K50" s="354" t="s">
        <v>518</v>
      </c>
      <c r="L50" s="354" t="s">
        <v>519</v>
      </c>
      <c r="M50" s="354" t="s">
        <v>520</v>
      </c>
      <c r="N50" s="354" t="s">
        <v>521</v>
      </c>
      <c r="O50" s="354" t="s">
        <v>522</v>
      </c>
    </row>
    <row r="51" spans="1:17">
      <c r="B51" s="248"/>
      <c r="C51" s="244"/>
      <c r="D51" s="244"/>
      <c r="E51" s="244"/>
      <c r="F51" s="244"/>
      <c r="G51" s="1228" t="s">
        <v>560</v>
      </c>
      <c r="H51" s="1229"/>
      <c r="I51" s="1234" t="s">
        <v>561</v>
      </c>
      <c r="J51" s="1234"/>
      <c r="K51" s="1236"/>
      <c r="L51" s="1236"/>
      <c r="M51" s="1236"/>
      <c r="N51" s="1236"/>
      <c r="O51" s="1236"/>
    </row>
    <row r="52" spans="1:17">
      <c r="B52" s="248"/>
      <c r="C52" s="244"/>
      <c r="D52" s="244"/>
      <c r="E52" s="244"/>
      <c r="F52" s="244"/>
      <c r="G52" s="1230"/>
      <c r="H52" s="1231"/>
      <c r="I52" s="1235"/>
      <c r="J52" s="1235"/>
      <c r="K52" s="1237"/>
      <c r="L52" s="1237"/>
      <c r="M52" s="1237"/>
      <c r="N52" s="1237"/>
      <c r="O52" s="1237"/>
    </row>
    <row r="53" spans="1:17">
      <c r="A53" s="355"/>
      <c r="B53" s="248"/>
      <c r="C53" s="244"/>
      <c r="D53" s="244"/>
      <c r="E53" s="244"/>
      <c r="F53" s="244"/>
      <c r="G53" s="1230"/>
      <c r="H53" s="1231"/>
      <c r="I53" s="1238" t="s">
        <v>562</v>
      </c>
      <c r="J53" s="1238"/>
      <c r="K53" s="1239"/>
      <c r="L53" s="1239"/>
      <c r="M53" s="1239"/>
      <c r="N53" s="1239"/>
      <c r="O53" s="1239"/>
    </row>
    <row r="54" spans="1:17">
      <c r="A54" s="355"/>
      <c r="B54" s="248"/>
      <c r="C54" s="244"/>
      <c r="D54" s="244"/>
      <c r="E54" s="244"/>
      <c r="F54" s="244"/>
      <c r="G54" s="1232"/>
      <c r="H54" s="1233"/>
      <c r="I54" s="1238"/>
      <c r="J54" s="1238"/>
      <c r="K54" s="1240"/>
      <c r="L54" s="1240"/>
      <c r="M54" s="1240"/>
      <c r="N54" s="1240"/>
      <c r="O54" s="1240"/>
    </row>
    <row r="55" spans="1:17">
      <c r="A55" s="355"/>
      <c r="B55" s="248"/>
      <c r="C55" s="244"/>
      <c r="D55" s="244"/>
      <c r="E55" s="244"/>
      <c r="F55" s="244"/>
      <c r="G55" s="1241" t="s">
        <v>563</v>
      </c>
      <c r="H55" s="1242"/>
      <c r="I55" s="1238" t="s">
        <v>561</v>
      </c>
      <c r="J55" s="1238"/>
      <c r="K55" s="1236"/>
      <c r="L55" s="1236"/>
      <c r="M55" s="1236"/>
      <c r="N55" s="1236"/>
      <c r="O55" s="1236"/>
    </row>
    <row r="56" spans="1:17">
      <c r="A56" s="355"/>
      <c r="B56" s="248"/>
      <c r="C56" s="244"/>
      <c r="D56" s="244"/>
      <c r="E56" s="244"/>
      <c r="F56" s="244"/>
      <c r="G56" s="1243"/>
      <c r="H56" s="1244"/>
      <c r="I56" s="1238"/>
      <c r="J56" s="1238"/>
      <c r="K56" s="1237"/>
      <c r="L56" s="1237"/>
      <c r="M56" s="1237"/>
      <c r="N56" s="1237"/>
      <c r="O56" s="1237"/>
    </row>
    <row r="57" spans="1:17" s="355" customFormat="1">
      <c r="B57" s="356"/>
      <c r="C57" s="352"/>
      <c r="D57" s="352"/>
      <c r="E57" s="352"/>
      <c r="F57" s="352"/>
      <c r="G57" s="1243"/>
      <c r="H57" s="1244"/>
      <c r="I57" s="1247" t="s">
        <v>562</v>
      </c>
      <c r="J57" s="1247"/>
      <c r="K57" s="1239"/>
      <c r="L57" s="1239"/>
      <c r="M57" s="1239"/>
      <c r="N57" s="1239"/>
      <c r="O57" s="1239"/>
      <c r="P57" s="357"/>
      <c r="Q57" s="356"/>
    </row>
    <row r="58" spans="1:17" s="355" customFormat="1">
      <c r="A58" s="243"/>
      <c r="B58" s="356"/>
      <c r="C58" s="352"/>
      <c r="D58" s="352"/>
      <c r="E58" s="352"/>
      <c r="F58" s="352"/>
      <c r="G58" s="1245"/>
      <c r="H58" s="1246"/>
      <c r="I58" s="1247"/>
      <c r="J58" s="1247"/>
      <c r="K58" s="1240"/>
      <c r="L58" s="1240"/>
      <c r="M58" s="1240"/>
      <c r="N58" s="1240"/>
      <c r="O58" s="124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558</v>
      </c>
      <c r="I64" s="352"/>
      <c r="J64" s="352"/>
      <c r="K64" s="352"/>
      <c r="L64" s="244"/>
      <c r="M64" s="244"/>
      <c r="N64" s="244"/>
      <c r="O64" s="244"/>
    </row>
    <row r="65" spans="2:30">
      <c r="B65" s="248"/>
      <c r="C65" s="244"/>
      <c r="D65" s="244"/>
      <c r="E65" s="244"/>
      <c r="F65" s="244"/>
      <c r="G65" s="1248" t="s">
        <v>567</v>
      </c>
      <c r="H65" s="1217"/>
      <c r="I65" s="1217"/>
      <c r="J65" s="1217"/>
      <c r="K65" s="1217"/>
      <c r="L65" s="1217"/>
      <c r="M65" s="1217"/>
      <c r="N65" s="1217"/>
      <c r="O65" s="1218"/>
    </row>
    <row r="66" spans="2:30">
      <c r="B66" s="248"/>
      <c r="C66" s="244"/>
      <c r="D66" s="244"/>
      <c r="E66" s="244"/>
      <c r="F66" s="244"/>
      <c r="G66" s="1219"/>
      <c r="H66" s="1220"/>
      <c r="I66" s="1220"/>
      <c r="J66" s="1220"/>
      <c r="K66" s="1220"/>
      <c r="L66" s="1220"/>
      <c r="M66" s="1220"/>
      <c r="N66" s="1220"/>
      <c r="O66" s="1221"/>
    </row>
    <row r="67" spans="2:30">
      <c r="B67" s="248"/>
      <c r="C67" s="244"/>
      <c r="D67" s="244"/>
      <c r="E67" s="244"/>
      <c r="F67" s="244"/>
      <c r="G67" s="1219"/>
      <c r="H67" s="1220"/>
      <c r="I67" s="1220"/>
      <c r="J67" s="1220"/>
      <c r="K67" s="1220"/>
      <c r="L67" s="1220"/>
      <c r="M67" s="1220"/>
      <c r="N67" s="1220"/>
      <c r="O67" s="1221"/>
    </row>
    <row r="68" spans="2:30">
      <c r="B68" s="248"/>
      <c r="C68" s="244"/>
      <c r="D68" s="244"/>
      <c r="E68" s="244"/>
      <c r="F68" s="244"/>
      <c r="G68" s="1219"/>
      <c r="H68" s="1220"/>
      <c r="I68" s="1220"/>
      <c r="J68" s="1220"/>
      <c r="K68" s="1220"/>
      <c r="L68" s="1220"/>
      <c r="M68" s="1220"/>
      <c r="N68" s="1220"/>
      <c r="O68" s="1221"/>
    </row>
    <row r="69" spans="2:30">
      <c r="B69" s="248"/>
      <c r="C69" s="244"/>
      <c r="D69" s="244"/>
      <c r="E69" s="244"/>
      <c r="F69" s="244"/>
      <c r="G69" s="1222"/>
      <c r="H69" s="1223"/>
      <c r="I69" s="1223"/>
      <c r="J69" s="1223"/>
      <c r="K69" s="1223"/>
      <c r="L69" s="1223"/>
      <c r="M69" s="1223"/>
      <c r="N69" s="1223"/>
      <c r="O69" s="1224"/>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25"/>
      <c r="H72" s="1226"/>
      <c r="I72" s="1226"/>
      <c r="J72" s="1227"/>
      <c r="K72" s="354" t="s">
        <v>518</v>
      </c>
      <c r="L72" s="354" t="s">
        <v>519</v>
      </c>
      <c r="M72" s="354" t="s">
        <v>520</v>
      </c>
      <c r="N72" s="354" t="s">
        <v>521</v>
      </c>
      <c r="O72" s="354" t="s">
        <v>522</v>
      </c>
    </row>
    <row r="73" spans="2:30">
      <c r="B73" s="248"/>
      <c r="C73" s="244"/>
      <c r="D73" s="244"/>
      <c r="E73" s="244"/>
      <c r="F73" s="244"/>
      <c r="G73" s="1228" t="s">
        <v>560</v>
      </c>
      <c r="H73" s="1229"/>
      <c r="I73" s="1234" t="s">
        <v>561</v>
      </c>
      <c r="J73" s="1234"/>
      <c r="K73" s="1249">
        <v>109.5</v>
      </c>
      <c r="L73" s="1249">
        <v>102.3</v>
      </c>
      <c r="M73" s="1237">
        <v>91.8</v>
      </c>
      <c r="N73" s="1237">
        <v>92.8</v>
      </c>
      <c r="O73" s="1237">
        <v>91.2</v>
      </c>
      <c r="S73" s="243">
        <v>9.9</v>
      </c>
    </row>
    <row r="74" spans="2:30">
      <c r="B74" s="248"/>
      <c r="C74" s="244"/>
      <c r="D74" s="244"/>
      <c r="E74" s="244"/>
      <c r="F74" s="244"/>
      <c r="G74" s="1230"/>
      <c r="H74" s="1231"/>
      <c r="I74" s="1235"/>
      <c r="J74" s="1235"/>
      <c r="K74" s="1249"/>
      <c r="L74" s="1249"/>
      <c r="M74" s="1237"/>
      <c r="N74" s="1237"/>
      <c r="O74" s="1237"/>
    </row>
    <row r="75" spans="2:30">
      <c r="B75" s="248"/>
      <c r="C75" s="244"/>
      <c r="D75" s="244"/>
      <c r="E75" s="244"/>
      <c r="F75" s="244"/>
      <c r="G75" s="1230"/>
      <c r="H75" s="1231"/>
      <c r="I75" s="1238" t="s">
        <v>566</v>
      </c>
      <c r="J75" s="1238"/>
      <c r="K75" s="1250">
        <v>12.8</v>
      </c>
      <c r="L75" s="1250">
        <v>12.7</v>
      </c>
      <c r="M75" s="1250">
        <v>12.4</v>
      </c>
      <c r="N75" s="1250">
        <v>11.8</v>
      </c>
      <c r="O75" s="1250">
        <v>11.5</v>
      </c>
      <c r="U75" s="243">
        <v>81.2</v>
      </c>
      <c r="W75" s="243">
        <v>87.2</v>
      </c>
      <c r="Y75" s="243">
        <v>99.8</v>
      </c>
      <c r="AA75" s="243">
        <v>109.5</v>
      </c>
      <c r="AC75" s="243">
        <v>115.2</v>
      </c>
    </row>
    <row r="76" spans="2:30">
      <c r="B76" s="248"/>
      <c r="C76" s="244"/>
      <c r="D76" s="244"/>
      <c r="E76" s="244"/>
      <c r="F76" s="244"/>
      <c r="G76" s="1232"/>
      <c r="H76" s="1233"/>
      <c r="I76" s="1238"/>
      <c r="J76" s="1238"/>
      <c r="K76" s="1240"/>
      <c r="L76" s="1240"/>
      <c r="M76" s="1240"/>
      <c r="N76" s="1240"/>
      <c r="O76" s="1240"/>
    </row>
    <row r="77" spans="2:30">
      <c r="B77" s="248"/>
      <c r="C77" s="244"/>
      <c r="D77" s="244"/>
      <c r="E77" s="244"/>
      <c r="F77" s="244"/>
      <c r="G77" s="1241" t="s">
        <v>563</v>
      </c>
      <c r="H77" s="1242"/>
      <c r="I77" s="1238" t="s">
        <v>561</v>
      </c>
      <c r="J77" s="1238"/>
      <c r="K77" s="1249">
        <v>74</v>
      </c>
      <c r="L77" s="1249">
        <v>62.7</v>
      </c>
      <c r="M77" s="1237">
        <v>54.4</v>
      </c>
      <c r="N77" s="1237">
        <v>47</v>
      </c>
      <c r="O77" s="1237">
        <v>41.4</v>
      </c>
      <c r="R77" s="243">
        <v>12.3</v>
      </c>
      <c r="T77" s="243">
        <v>11.1</v>
      </c>
    </row>
    <row r="78" spans="2:30">
      <c r="B78" s="248"/>
      <c r="C78" s="244"/>
      <c r="D78" s="244"/>
      <c r="E78" s="244"/>
      <c r="F78" s="244"/>
      <c r="G78" s="1243"/>
      <c r="H78" s="1244"/>
      <c r="I78" s="1238"/>
      <c r="J78" s="1238"/>
      <c r="K78" s="1249"/>
      <c r="L78" s="1249"/>
      <c r="M78" s="1237"/>
      <c r="N78" s="1237"/>
      <c r="O78" s="1237"/>
    </row>
    <row r="79" spans="2:30">
      <c r="B79" s="248"/>
      <c r="C79" s="244"/>
      <c r="D79" s="244"/>
      <c r="E79" s="244"/>
      <c r="F79" s="244"/>
      <c r="G79" s="1243"/>
      <c r="H79" s="1244"/>
      <c r="I79" s="1251" t="s">
        <v>566</v>
      </c>
      <c r="J79" s="1247"/>
      <c r="K79" s="1252">
        <v>9.1999999999999993</v>
      </c>
      <c r="L79" s="1252">
        <v>8.6</v>
      </c>
      <c r="M79" s="1252">
        <v>8.1</v>
      </c>
      <c r="N79" s="1252">
        <v>7.3</v>
      </c>
      <c r="O79" s="1252">
        <v>6.7</v>
      </c>
      <c r="V79" s="243">
        <v>53.5</v>
      </c>
      <c r="X79" s="243">
        <v>48.2</v>
      </c>
      <c r="Z79" s="243">
        <v>34.200000000000003</v>
      </c>
      <c r="AB79" s="243">
        <v>30.3</v>
      </c>
      <c r="AD79" s="243">
        <v>28.9</v>
      </c>
    </row>
    <row r="80" spans="2:30">
      <c r="B80" s="248"/>
      <c r="C80" s="244"/>
      <c r="D80" s="244"/>
      <c r="E80" s="244"/>
      <c r="F80" s="244"/>
      <c r="G80" s="1245"/>
      <c r="H80" s="1246"/>
      <c r="I80" s="1247"/>
      <c r="J80" s="1247"/>
      <c r="K80" s="1252"/>
      <c r="L80" s="1252"/>
      <c r="M80" s="1252"/>
      <c r="N80" s="1252"/>
      <c r="O80" s="1252"/>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51004</v>
      </c>
      <c r="E3" s="116"/>
      <c r="F3" s="117">
        <v>43858</v>
      </c>
      <c r="G3" s="118"/>
      <c r="H3" s="119"/>
    </row>
    <row r="4" spans="1:8">
      <c r="A4" s="120"/>
      <c r="B4" s="121"/>
      <c r="C4" s="122"/>
      <c r="D4" s="123">
        <v>17086</v>
      </c>
      <c r="E4" s="124"/>
      <c r="F4" s="125">
        <v>23714</v>
      </c>
      <c r="G4" s="126"/>
      <c r="H4" s="127"/>
    </row>
    <row r="5" spans="1:8">
      <c r="A5" s="108" t="s">
        <v>512</v>
      </c>
      <c r="B5" s="113"/>
      <c r="C5" s="114"/>
      <c r="D5" s="115">
        <v>48376</v>
      </c>
      <c r="E5" s="116"/>
      <c r="F5" s="117">
        <v>41705</v>
      </c>
      <c r="G5" s="118"/>
      <c r="H5" s="119"/>
    </row>
    <row r="6" spans="1:8">
      <c r="A6" s="120"/>
      <c r="B6" s="121"/>
      <c r="C6" s="122"/>
      <c r="D6" s="123">
        <v>23557</v>
      </c>
      <c r="E6" s="124"/>
      <c r="F6" s="125">
        <v>22742</v>
      </c>
      <c r="G6" s="126"/>
      <c r="H6" s="127"/>
    </row>
    <row r="7" spans="1:8">
      <c r="A7" s="108" t="s">
        <v>513</v>
      </c>
      <c r="B7" s="113"/>
      <c r="C7" s="114"/>
      <c r="D7" s="115">
        <v>30056</v>
      </c>
      <c r="E7" s="116"/>
      <c r="F7" s="117">
        <v>47677</v>
      </c>
      <c r="G7" s="118"/>
      <c r="H7" s="119"/>
    </row>
    <row r="8" spans="1:8">
      <c r="A8" s="120"/>
      <c r="B8" s="121"/>
      <c r="C8" s="122"/>
      <c r="D8" s="123">
        <v>11018</v>
      </c>
      <c r="E8" s="124"/>
      <c r="F8" s="125">
        <v>23360</v>
      </c>
      <c r="G8" s="126"/>
      <c r="H8" s="127"/>
    </row>
    <row r="9" spans="1:8">
      <c r="A9" s="108" t="s">
        <v>514</v>
      </c>
      <c r="B9" s="113"/>
      <c r="C9" s="114"/>
      <c r="D9" s="115">
        <v>48069</v>
      </c>
      <c r="E9" s="116"/>
      <c r="F9" s="117">
        <v>51613</v>
      </c>
      <c r="G9" s="118"/>
      <c r="H9" s="119"/>
    </row>
    <row r="10" spans="1:8">
      <c r="A10" s="120"/>
      <c r="B10" s="121"/>
      <c r="C10" s="122"/>
      <c r="D10" s="123">
        <v>24307</v>
      </c>
      <c r="E10" s="124"/>
      <c r="F10" s="125">
        <v>25872</v>
      </c>
      <c r="G10" s="126"/>
      <c r="H10" s="127"/>
    </row>
    <row r="11" spans="1:8">
      <c r="A11" s="108" t="s">
        <v>515</v>
      </c>
      <c r="B11" s="113"/>
      <c r="C11" s="114"/>
      <c r="D11" s="115">
        <v>70493</v>
      </c>
      <c r="E11" s="116"/>
      <c r="F11" s="117">
        <v>50880</v>
      </c>
      <c r="G11" s="118"/>
      <c r="H11" s="119"/>
    </row>
    <row r="12" spans="1:8">
      <c r="A12" s="120"/>
      <c r="B12" s="121"/>
      <c r="C12" s="128"/>
      <c r="D12" s="123">
        <v>45678</v>
      </c>
      <c r="E12" s="124"/>
      <c r="F12" s="125">
        <v>27819</v>
      </c>
      <c r="G12" s="126"/>
      <c r="H12" s="127"/>
    </row>
    <row r="13" spans="1:8">
      <c r="A13" s="108"/>
      <c r="B13" s="113"/>
      <c r="C13" s="129"/>
      <c r="D13" s="130">
        <v>49600</v>
      </c>
      <c r="E13" s="131"/>
      <c r="F13" s="132">
        <v>47147</v>
      </c>
      <c r="G13" s="133"/>
      <c r="H13" s="119"/>
    </row>
    <row r="14" spans="1:8">
      <c r="A14" s="120"/>
      <c r="B14" s="121"/>
      <c r="C14" s="122"/>
      <c r="D14" s="123">
        <v>24329</v>
      </c>
      <c r="E14" s="124"/>
      <c r="F14" s="125">
        <v>24701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2.04</v>
      </c>
      <c r="C19" s="134">
        <f>ROUND(VALUE(SUBSTITUTE(実質収支比率等に係る経年分析!G$48,"▲","-")),2)</f>
        <v>2.08</v>
      </c>
      <c r="D19" s="134">
        <f>ROUND(VALUE(SUBSTITUTE(実質収支比率等に係る経年分析!H$48,"▲","-")),2)</f>
        <v>2.31</v>
      </c>
      <c r="E19" s="134">
        <f>ROUND(VALUE(SUBSTITUTE(実質収支比率等に係る経年分析!I$48,"▲","-")),2)</f>
        <v>2.89</v>
      </c>
      <c r="F19" s="134">
        <f>ROUND(VALUE(SUBSTITUTE(実質収支比率等に係る経年分析!J$48,"▲","-")),2)</f>
        <v>2.35</v>
      </c>
    </row>
    <row r="20" spans="1:11">
      <c r="A20" s="134" t="s">
        <v>43</v>
      </c>
      <c r="B20" s="134">
        <f>ROUND(VALUE(SUBSTITUTE(実質収支比率等に係る経年分析!F$47,"▲","-")),2)</f>
        <v>8.31</v>
      </c>
      <c r="C20" s="134">
        <f>ROUND(VALUE(SUBSTITUTE(実質収支比率等に係る経年分析!G$47,"▲","-")),2)</f>
        <v>9.18</v>
      </c>
      <c r="D20" s="134">
        <f>ROUND(VALUE(SUBSTITUTE(実質収支比率等に係る経年分析!H$47,"▲","-")),2)</f>
        <v>7.82</v>
      </c>
      <c r="E20" s="134">
        <f>ROUND(VALUE(SUBSTITUTE(実質収支比率等に係る経年分析!I$47,"▲","-")),2)</f>
        <v>8.8699999999999992</v>
      </c>
      <c r="F20" s="134">
        <f>ROUND(VALUE(SUBSTITUTE(実質収支比率等に係る経年分析!J$47,"▲","-")),2)</f>
        <v>10.19</v>
      </c>
    </row>
    <row r="21" spans="1:11">
      <c r="A21" s="134" t="s">
        <v>44</v>
      </c>
      <c r="B21" s="134">
        <f>IF(ISNUMBER(VALUE(SUBSTITUTE(実質収支比率等に係る経年分析!F$49,"▲","-"))),ROUND(VALUE(SUBSTITUTE(実質収支比率等に係る経年分析!F$49,"▲","-")),2),NA())</f>
        <v>1.23</v>
      </c>
      <c r="C21" s="134">
        <f>IF(ISNUMBER(VALUE(SUBSTITUTE(実質収支比率等に係る経年分析!G$49,"▲","-"))),ROUND(VALUE(SUBSTITUTE(実質収支比率等に係る経年分析!G$49,"▲","-")),2),NA())</f>
        <v>0.95</v>
      </c>
      <c r="D21" s="134">
        <f>IF(ISNUMBER(VALUE(SUBSTITUTE(実質収支比率等に係る経年分析!H$49,"▲","-"))),ROUND(VALUE(SUBSTITUTE(実質収支比率等に係る経年分析!H$49,"▲","-")),2),NA())</f>
        <v>-1.08</v>
      </c>
      <c r="E21" s="134">
        <f>IF(ISNUMBER(VALUE(SUBSTITUTE(実質収支比率等に係る経年分析!I$49,"▲","-"))),ROUND(VALUE(SUBSTITUTE(実質収支比率等に係る経年分析!I$49,"▲","-")),2),NA())</f>
        <v>1.68</v>
      </c>
      <c r="F21" s="134">
        <f>IF(ISNUMBER(VALUE(SUBSTITUTE(実質収支比率等に係る経年分析!J$49,"▲","-"))),ROUND(VALUE(SUBSTITUTE(実質収支比率等に係る経年分析!J$49,"▲","-")),2),NA())</f>
        <v>0.75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4.55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5.32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土地区画整理会計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c r="A30" s="135" t="str">
        <f>IF(連結実質赤字比率に係る赤字・黒字の構成分析!C$40="",NA(),連結実質赤字比率に係る赤字・黒字の構成分析!C$40)</f>
        <v>母子父子寡婦福祉資金貸付事業会計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0.18</v>
      </c>
    </row>
    <row r="31" spans="1:11">
      <c r="A31" s="135" t="str">
        <f>IF(連結実質赤字比率に係る赤字・黒字の構成分析!C$39="",NA(),連結実質赤字比率に係る赤字・黒字の構成分析!C$39)</f>
        <v>介護保険事業会計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0.64</v>
      </c>
    </row>
    <row r="32" spans="1:11">
      <c r="A32" s="135" t="str">
        <f>IF(連結実質赤字比率に係る赤字・黒字の構成分析!C$38="",NA(),連結実質赤字比率に係る赤字・黒字の構成分析!C$38)</f>
        <v>国民健康保険事業会計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v>
      </c>
    </row>
    <row r="33" spans="1:16">
      <c r="A33" s="135" t="str">
        <f>IF(連結実質赤字比率に係る赤字・黒字の構成分析!C$37="",NA(),連結実質赤字比率に係る赤字・黒字の構成分析!C$37)</f>
        <v>農業集落排水事業会計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2.0099999999999998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1.97</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12694</v>
      </c>
      <c r="E42" s="136"/>
      <c r="F42" s="136"/>
      <c r="G42" s="136">
        <f>'実質公債費比率（分子）の構造'!L$52</f>
        <v>12952</v>
      </c>
      <c r="H42" s="136"/>
      <c r="I42" s="136"/>
      <c r="J42" s="136">
        <f>'実質公債費比率（分子）の構造'!M$52</f>
        <v>12619</v>
      </c>
      <c r="K42" s="136"/>
      <c r="L42" s="136"/>
      <c r="M42" s="136">
        <f>'実質公債費比率（分子）の構造'!N$52</f>
        <v>13246</v>
      </c>
      <c r="N42" s="136"/>
      <c r="O42" s="136"/>
      <c r="P42" s="136">
        <f>'実質公債費比率（分子）の構造'!O$52</f>
        <v>12706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15</v>
      </c>
      <c r="C44" s="136"/>
      <c r="D44" s="136"/>
      <c r="E44" s="136">
        <f>'実質公債費比率（分子）の構造'!L$50</f>
        <v>15</v>
      </c>
      <c r="F44" s="136"/>
      <c r="G44" s="136"/>
      <c r="H44" s="136">
        <f>'実質公債費比率（分子）の構造'!M$50</f>
        <v>15</v>
      </c>
      <c r="I44" s="136"/>
      <c r="J44" s="136"/>
      <c r="K44" s="136">
        <f>'実質公債費比率（分子）の構造'!N$50</f>
        <v>12</v>
      </c>
      <c r="L44" s="136"/>
      <c r="M44" s="136"/>
      <c r="N44" s="136">
        <f>'実質公債費比率（分子）の構造'!O$50</f>
        <v>9</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4911</v>
      </c>
      <c r="C46" s="136"/>
      <c r="D46" s="136"/>
      <c r="E46" s="136">
        <f>'実質公債費比率（分子）の構造'!L$48</f>
        <v>4996</v>
      </c>
      <c r="F46" s="136"/>
      <c r="G46" s="136"/>
      <c r="H46" s="136">
        <f>'実質公債費比率（分子）の構造'!M$48</f>
        <v>4830</v>
      </c>
      <c r="I46" s="136"/>
      <c r="J46" s="136"/>
      <c r="K46" s="136">
        <f>'実質公債費比率（分子）の構造'!N$48</f>
        <v>4317</v>
      </c>
      <c r="L46" s="136"/>
      <c r="M46" s="136"/>
      <c r="N46" s="136">
        <f>'実質公債費比率（分子）の構造'!O$48</f>
        <v>4256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15309</v>
      </c>
      <c r="C49" s="136"/>
      <c r="D49" s="136"/>
      <c r="E49" s="136">
        <f>'実質公債費比率（分子）の構造'!L$45</f>
        <v>15463</v>
      </c>
      <c r="F49" s="136"/>
      <c r="G49" s="136"/>
      <c r="H49" s="136">
        <f>'実質公債費比率（分子）の構造'!M$45</f>
        <v>15432</v>
      </c>
      <c r="I49" s="136"/>
      <c r="J49" s="136"/>
      <c r="K49" s="136">
        <f>'実質公債費比率（分子）の構造'!N$45</f>
        <v>15580</v>
      </c>
      <c r="L49" s="136"/>
      <c r="M49" s="136"/>
      <c r="N49" s="136">
        <f>'実質公債費比率（分子）の構造'!O$45</f>
        <v>15276</v>
      </c>
      <c r="O49" s="136"/>
      <c r="P49" s="136"/>
    </row>
    <row r="50" spans="1:16">
      <c r="A50" s="136" t="s">
        <v>59</v>
      </c>
      <c r="B50" s="136" t="e">
        <f>NA()</f>
        <v>#N/A</v>
      </c>
      <c r="C50" s="136">
        <f>IF(ISNUMBER('実質公債費比率（分子）の構造'!K$53),'実質公債費比率（分子）の構造'!K$53,NA())</f>
        <v>7541</v>
      </c>
      <c r="D50" s="136" t="e">
        <f>NA()</f>
        <v>#N/A</v>
      </c>
      <c r="E50" s="136" t="e">
        <f>NA()</f>
        <v>#N/A</v>
      </c>
      <c r="F50" s="136">
        <f>IF(ISNUMBER('実質公債費比率（分子）の構造'!L$53),'実質公債費比率（分子）の構造'!L$53,NA())</f>
        <v>7522</v>
      </c>
      <c r="G50" s="136" t="e">
        <f>NA()</f>
        <v>#N/A</v>
      </c>
      <c r="H50" s="136" t="e">
        <f>NA()</f>
        <v>#N/A</v>
      </c>
      <c r="I50" s="136">
        <f>IF(ISNUMBER('実質公債費比率（分子）の構造'!M$53),'実質公債費比率（分子）の構造'!M$53,NA())</f>
        <v>7658</v>
      </c>
      <c r="J50" s="136" t="e">
        <f>NA()</f>
        <v>#N/A</v>
      </c>
      <c r="K50" s="136" t="e">
        <f>NA()</f>
        <v>#N/A</v>
      </c>
      <c r="L50" s="136">
        <f>IF(ISNUMBER('実質公債費比率（分子）の構造'!N$53),'実質公債費比率（分子）の構造'!N$53,NA())</f>
        <v>6663</v>
      </c>
      <c r="M50" s="136" t="e">
        <f>NA()</f>
        <v>#N/A</v>
      </c>
      <c r="N50" s="136" t="e">
        <f>NA()</f>
        <v>#N/A</v>
      </c>
      <c r="O50" s="136">
        <f>IF(ISNUMBER('実質公債費比率（分子）の構造'!O$53),'実質公債費比率（分子）の構造'!O$53,NA())</f>
        <v>6835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131537</v>
      </c>
      <c r="E56" s="135"/>
      <c r="F56" s="135"/>
      <c r="G56" s="135">
        <f>'将来負担比率（分子）の構造'!J$51</f>
        <v>133348</v>
      </c>
      <c r="H56" s="135"/>
      <c r="I56" s="135"/>
      <c r="J56" s="135">
        <f>'将来負担比率（分子）の構造'!K$51</f>
        <v>131525</v>
      </c>
      <c r="K56" s="135"/>
      <c r="L56" s="135"/>
      <c r="M56" s="135">
        <f>'将来負担比率（分子）の構造'!L$51</f>
        <v>130857</v>
      </c>
      <c r="N56" s="135"/>
      <c r="O56" s="135"/>
      <c r="P56" s="135">
        <f>'将来負担比率（分子）の構造'!M$51</f>
        <v>133256</v>
      </c>
    </row>
    <row r="57" spans="1:16">
      <c r="A57" s="135" t="s">
        <v>35</v>
      </c>
      <c r="B57" s="135"/>
      <c r="C57" s="135"/>
      <c r="D57" s="135">
        <f>'将来負担比率（分子）の構造'!I$50</f>
        <v>4323</v>
      </c>
      <c r="E57" s="135"/>
      <c r="F57" s="135"/>
      <c r="G57" s="135">
        <f>'将来負担比率（分子）の構造'!J$50</f>
        <v>4231</v>
      </c>
      <c r="H57" s="135"/>
      <c r="I57" s="135"/>
      <c r="J57" s="135">
        <f>'将来負担比率（分子）の構造'!K$50</f>
        <v>3775</v>
      </c>
      <c r="K57" s="135"/>
      <c r="L57" s="135"/>
      <c r="M57" s="135">
        <f>'将来負担比率（分子）の構造'!L$50</f>
        <v>5078</v>
      </c>
      <c r="N57" s="135"/>
      <c r="O57" s="135"/>
      <c r="P57" s="135">
        <f>'将来負担比率（分子）の構造'!M$50</f>
        <v>4909</v>
      </c>
    </row>
    <row r="58" spans="1:16">
      <c r="A58" s="135" t="s">
        <v>34</v>
      </c>
      <c r="B58" s="135"/>
      <c r="C58" s="135"/>
      <c r="D58" s="135">
        <f>'将来負担比率（分子）の構造'!I$49</f>
        <v>27118</v>
      </c>
      <c r="E58" s="135"/>
      <c r="F58" s="135"/>
      <c r="G58" s="135">
        <f>'将来負担比率（分子）の構造'!J$49</f>
        <v>27296</v>
      </c>
      <c r="H58" s="135"/>
      <c r="I58" s="135"/>
      <c r="J58" s="135">
        <f>'将来負担比率（分子）の構造'!K$49</f>
        <v>29246</v>
      </c>
      <c r="K58" s="135"/>
      <c r="L58" s="135"/>
      <c r="M58" s="135">
        <f>'将来負担比率（分子）の構造'!L$49</f>
        <v>29307</v>
      </c>
      <c r="N58" s="135"/>
      <c r="O58" s="135"/>
      <c r="P58" s="135">
        <f>'将来負担比率（分子）の構造'!M$49</f>
        <v>25557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262</v>
      </c>
      <c r="C61" s="135"/>
      <c r="D61" s="135"/>
      <c r="E61" s="135">
        <f>'将来負担比率（分子）の構造'!J$46</f>
        <v>208</v>
      </c>
      <c r="F61" s="135"/>
      <c r="G61" s="135"/>
      <c r="H61" s="135">
        <f>'将来負担比率（分子）の構造'!K$46</f>
        <v>172</v>
      </c>
      <c r="I61" s="135"/>
      <c r="J61" s="135"/>
      <c r="K61" s="135">
        <f>'将来負担比率（分子）の構造'!L$46</f>
        <v>108</v>
      </c>
      <c r="L61" s="135"/>
      <c r="M61" s="135"/>
      <c r="N61" s="135">
        <f>'将来負担比率（分子）の構造'!M$46</f>
        <v>44</v>
      </c>
      <c r="O61" s="135"/>
      <c r="P61" s="135"/>
    </row>
    <row r="62" spans="1:16">
      <c r="A62" s="135" t="s">
        <v>29</v>
      </c>
      <c r="B62" s="135">
        <f>'将来負担比率（分子）の構造'!I$45</f>
        <v>25035</v>
      </c>
      <c r="C62" s="135"/>
      <c r="D62" s="135"/>
      <c r="E62" s="135">
        <f>'将来負担比率（分子）の構造'!J$45</f>
        <v>24653</v>
      </c>
      <c r="F62" s="135"/>
      <c r="G62" s="135"/>
      <c r="H62" s="135">
        <f>'将来負担比率（分子）の構造'!K$45</f>
        <v>23502</v>
      </c>
      <c r="I62" s="135"/>
      <c r="J62" s="135"/>
      <c r="K62" s="135">
        <f>'将来負担比率（分子）の構造'!L$45</f>
        <v>21573</v>
      </c>
      <c r="L62" s="135"/>
      <c r="M62" s="135"/>
      <c r="N62" s="135">
        <f>'将来負担比率（分子）の構造'!M$45</f>
        <v>20023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61225</v>
      </c>
      <c r="C64" s="135"/>
      <c r="D64" s="135"/>
      <c r="E64" s="135">
        <f>'将来負担比率（分子）の構造'!J$43</f>
        <v>59224</v>
      </c>
      <c r="F64" s="135"/>
      <c r="G64" s="135"/>
      <c r="H64" s="135">
        <f>'将来負担比率（分子）の構造'!K$43</f>
        <v>57189</v>
      </c>
      <c r="I64" s="135"/>
      <c r="J64" s="135"/>
      <c r="K64" s="135">
        <f>'将来負担比率（分子）の構造'!L$43</f>
        <v>55423</v>
      </c>
      <c r="L64" s="135"/>
      <c r="M64" s="135"/>
      <c r="N64" s="135">
        <f>'将来負担比率（分子）の構造'!M$43</f>
        <v>53698</v>
      </c>
      <c r="O64" s="135"/>
      <c r="P64" s="135"/>
    </row>
    <row r="65" spans="1:16">
      <c r="A65" s="135" t="s">
        <v>26</v>
      </c>
      <c r="B65" s="135">
        <f>'将来負担比率（分子）の構造'!I$42</f>
        <v>181</v>
      </c>
      <c r="C65" s="135"/>
      <c r="D65" s="135"/>
      <c r="E65" s="135">
        <f>'将来負担比率（分子）の構造'!J$42</f>
        <v>168</v>
      </c>
      <c r="F65" s="135"/>
      <c r="G65" s="135"/>
      <c r="H65" s="135">
        <f>'将来負担比率（分子）の構造'!K$42</f>
        <v>154</v>
      </c>
      <c r="I65" s="135"/>
      <c r="J65" s="135"/>
      <c r="K65" s="135">
        <f>'将来負担比率（分子）の構造'!L$42</f>
        <v>141</v>
      </c>
      <c r="L65" s="135"/>
      <c r="M65" s="135"/>
      <c r="N65" s="135">
        <f>'将来負担比率（分子）の構造'!M$42</f>
        <v>130</v>
      </c>
      <c r="O65" s="135"/>
      <c r="P65" s="135"/>
    </row>
    <row r="66" spans="1:16">
      <c r="A66" s="135" t="s">
        <v>25</v>
      </c>
      <c r="B66" s="135">
        <f>'将来負担比率（分子）の構造'!I$41</f>
        <v>143089</v>
      </c>
      <c r="C66" s="135"/>
      <c r="D66" s="135"/>
      <c r="E66" s="135">
        <f>'将来負担比率（分子）の構造'!J$41</f>
        <v>143092</v>
      </c>
      <c r="F66" s="135"/>
      <c r="G66" s="135"/>
      <c r="H66" s="135">
        <f>'将来負担比率（分子）の構造'!K$41</f>
        <v>140103</v>
      </c>
      <c r="I66" s="135"/>
      <c r="J66" s="135"/>
      <c r="K66" s="135">
        <f>'将来負担比率（分子）の構造'!L$41</f>
        <v>144514</v>
      </c>
      <c r="L66" s="135"/>
      <c r="M66" s="135"/>
      <c r="N66" s="135">
        <f>'将来負担比率（分子）の構造'!M$41</f>
        <v>145602</v>
      </c>
      <c r="O66" s="135"/>
      <c r="P66" s="135"/>
    </row>
    <row r="67" spans="1:16">
      <c r="A67" s="135" t="s">
        <v>63</v>
      </c>
      <c r="B67" s="135" t="e">
        <f>NA()</f>
        <v>#N/A</v>
      </c>
      <c r="C67" s="135">
        <f>IF(ISNUMBER('将来負担比率（分子）の構造'!I$52), IF('将来負担比率（分子）の構造'!I$52 &lt; 0, 0, '将来負担比率（分子）の構造'!I$52), NA())</f>
        <v>66816</v>
      </c>
      <c r="D67" s="135" t="e">
        <f>NA()</f>
        <v>#N/A</v>
      </c>
      <c r="E67" s="135" t="e">
        <f>NA()</f>
        <v>#N/A</v>
      </c>
      <c r="F67" s="135">
        <f>IF(ISNUMBER('将来負担比率（分子）の構造'!J$52), IF('将来負担比率（分子）の構造'!J$52 &lt; 0, 0, '将来負担比率（分子）の構造'!J$52), NA())</f>
        <v>62469</v>
      </c>
      <c r="G67" s="135" t="e">
        <f>NA()</f>
        <v>#N/A</v>
      </c>
      <c r="H67" s="135" t="e">
        <f>NA()</f>
        <v>#N/A</v>
      </c>
      <c r="I67" s="135">
        <f>IF(ISNUMBER('将来負担比率（分子）の構造'!K$52), IF('将来負担比率（分子）の構造'!K$52 &lt; 0, 0, '将来負担比率（分子）の構造'!K$52), NA())</f>
        <v>56574</v>
      </c>
      <c r="J67" s="135" t="e">
        <f>NA()</f>
        <v>#N/A</v>
      </c>
      <c r="K67" s="135" t="e">
        <f>NA()</f>
        <v>#N/A</v>
      </c>
      <c r="L67" s="135">
        <f>IF(ISNUMBER('将来負担比率（分子）の構造'!L$52), IF('将来負担比率（分子）の構造'!L$52 &lt; 0, 0, '将来負担比率（分子）の構造'!L$52), NA())</f>
        <v>56516</v>
      </c>
      <c r="M67" s="135" t="e">
        <f>NA()</f>
        <v>#N/A</v>
      </c>
      <c r="N67" s="135" t="e">
        <f>NA()</f>
        <v>#N/A</v>
      </c>
      <c r="O67" s="135">
        <f>IF(ISNUMBER('将来負担比率（分子）の構造'!M$52), IF('将来負担比率（分子）の構造'!M$52 &lt; 0, 0, '将来負担比率（分子）の構造'!M$52), NA())</f>
        <v>55776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43605177</v>
      </c>
      <c r="S5" s="613"/>
      <c r="T5" s="613"/>
      <c r="U5" s="613"/>
      <c r="V5" s="613"/>
      <c r="W5" s="613"/>
      <c r="X5" s="613"/>
      <c r="Y5" s="614"/>
      <c r="Z5" s="615">
        <v>31.1</v>
      </c>
      <c r="AA5" s="615"/>
      <c r="AB5" s="615"/>
      <c r="AC5" s="615"/>
      <c r="AD5" s="616">
        <v>43605177</v>
      </c>
      <c r="AE5" s="616"/>
      <c r="AF5" s="616"/>
      <c r="AG5" s="616"/>
      <c r="AH5" s="616"/>
      <c r="AI5" s="616"/>
      <c r="AJ5" s="616"/>
      <c r="AK5" s="616"/>
      <c r="AL5" s="617">
        <v>59.9</v>
      </c>
      <c r="AM5" s="618"/>
      <c r="AN5" s="618"/>
      <c r="AO5" s="619"/>
      <c r="AP5" s="609" t="s">
        <v>204</v>
      </c>
      <c r="AQ5" s="610"/>
      <c r="AR5" s="610"/>
      <c r="AS5" s="610"/>
      <c r="AT5" s="610"/>
      <c r="AU5" s="610"/>
      <c r="AV5" s="610"/>
      <c r="AW5" s="610"/>
      <c r="AX5" s="610"/>
      <c r="AY5" s="610"/>
      <c r="AZ5" s="610"/>
      <c r="BA5" s="610"/>
      <c r="BB5" s="610"/>
      <c r="BC5" s="610"/>
      <c r="BD5" s="610"/>
      <c r="BE5" s="610"/>
      <c r="BF5" s="611"/>
      <c r="BG5" s="623">
        <v>42076474</v>
      </c>
      <c r="BH5" s="624"/>
      <c r="BI5" s="624"/>
      <c r="BJ5" s="624"/>
      <c r="BK5" s="624"/>
      <c r="BL5" s="624"/>
      <c r="BM5" s="624"/>
      <c r="BN5" s="625"/>
      <c r="BO5" s="626">
        <v>96.5</v>
      </c>
      <c r="BP5" s="626"/>
      <c r="BQ5" s="626"/>
      <c r="BR5" s="626"/>
      <c r="BS5" s="627">
        <v>3129837</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948549</v>
      </c>
      <c r="S6" s="624"/>
      <c r="T6" s="624"/>
      <c r="U6" s="624"/>
      <c r="V6" s="624"/>
      <c r="W6" s="624"/>
      <c r="X6" s="624"/>
      <c r="Y6" s="625"/>
      <c r="Z6" s="626">
        <v>0.7</v>
      </c>
      <c r="AA6" s="626"/>
      <c r="AB6" s="626"/>
      <c r="AC6" s="626"/>
      <c r="AD6" s="627">
        <v>948549</v>
      </c>
      <c r="AE6" s="627"/>
      <c r="AF6" s="627"/>
      <c r="AG6" s="627"/>
      <c r="AH6" s="627"/>
      <c r="AI6" s="627"/>
      <c r="AJ6" s="627"/>
      <c r="AK6" s="627"/>
      <c r="AL6" s="628">
        <v>1.3</v>
      </c>
      <c r="AM6" s="629"/>
      <c r="AN6" s="629"/>
      <c r="AO6" s="630"/>
      <c r="AP6" s="620" t="s">
        <v>209</v>
      </c>
      <c r="AQ6" s="621"/>
      <c r="AR6" s="621"/>
      <c r="AS6" s="621"/>
      <c r="AT6" s="621"/>
      <c r="AU6" s="621"/>
      <c r="AV6" s="621"/>
      <c r="AW6" s="621"/>
      <c r="AX6" s="621"/>
      <c r="AY6" s="621"/>
      <c r="AZ6" s="621"/>
      <c r="BA6" s="621"/>
      <c r="BB6" s="621"/>
      <c r="BC6" s="621"/>
      <c r="BD6" s="621"/>
      <c r="BE6" s="621"/>
      <c r="BF6" s="622"/>
      <c r="BG6" s="623">
        <v>42076474</v>
      </c>
      <c r="BH6" s="624"/>
      <c r="BI6" s="624"/>
      <c r="BJ6" s="624"/>
      <c r="BK6" s="624"/>
      <c r="BL6" s="624"/>
      <c r="BM6" s="624"/>
      <c r="BN6" s="625"/>
      <c r="BO6" s="626">
        <v>96.5</v>
      </c>
      <c r="BP6" s="626"/>
      <c r="BQ6" s="626"/>
      <c r="BR6" s="626"/>
      <c r="BS6" s="627">
        <v>3129837</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771095</v>
      </c>
      <c r="CS6" s="624"/>
      <c r="CT6" s="624"/>
      <c r="CU6" s="624"/>
      <c r="CV6" s="624"/>
      <c r="CW6" s="624"/>
      <c r="CX6" s="624"/>
      <c r="CY6" s="625"/>
      <c r="CZ6" s="626">
        <v>0.6</v>
      </c>
      <c r="DA6" s="626"/>
      <c r="DB6" s="626"/>
      <c r="DC6" s="626"/>
      <c r="DD6" s="632" t="s">
        <v>211</v>
      </c>
      <c r="DE6" s="624"/>
      <c r="DF6" s="624"/>
      <c r="DG6" s="624"/>
      <c r="DH6" s="624"/>
      <c r="DI6" s="624"/>
      <c r="DJ6" s="624"/>
      <c r="DK6" s="624"/>
      <c r="DL6" s="624"/>
      <c r="DM6" s="624"/>
      <c r="DN6" s="624"/>
      <c r="DO6" s="624"/>
      <c r="DP6" s="625"/>
      <c r="DQ6" s="632">
        <v>771095</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70555</v>
      </c>
      <c r="S7" s="624"/>
      <c r="T7" s="624"/>
      <c r="U7" s="624"/>
      <c r="V7" s="624"/>
      <c r="W7" s="624"/>
      <c r="X7" s="624"/>
      <c r="Y7" s="625"/>
      <c r="Z7" s="626">
        <v>0.1</v>
      </c>
      <c r="AA7" s="626"/>
      <c r="AB7" s="626"/>
      <c r="AC7" s="626"/>
      <c r="AD7" s="627">
        <v>70555</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19990298</v>
      </c>
      <c r="BH7" s="624"/>
      <c r="BI7" s="624"/>
      <c r="BJ7" s="624"/>
      <c r="BK7" s="624"/>
      <c r="BL7" s="624"/>
      <c r="BM7" s="624"/>
      <c r="BN7" s="625"/>
      <c r="BO7" s="626">
        <v>45.8</v>
      </c>
      <c r="BP7" s="626"/>
      <c r="BQ7" s="626"/>
      <c r="BR7" s="626"/>
      <c r="BS7" s="627">
        <v>813301</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25534913</v>
      </c>
      <c r="CS7" s="624"/>
      <c r="CT7" s="624"/>
      <c r="CU7" s="624"/>
      <c r="CV7" s="624"/>
      <c r="CW7" s="624"/>
      <c r="CX7" s="624"/>
      <c r="CY7" s="625"/>
      <c r="CZ7" s="626">
        <v>18.5</v>
      </c>
      <c r="DA7" s="626"/>
      <c r="DB7" s="626"/>
      <c r="DC7" s="626"/>
      <c r="DD7" s="632">
        <v>10473026</v>
      </c>
      <c r="DE7" s="624"/>
      <c r="DF7" s="624"/>
      <c r="DG7" s="624"/>
      <c r="DH7" s="624"/>
      <c r="DI7" s="624"/>
      <c r="DJ7" s="624"/>
      <c r="DK7" s="624"/>
      <c r="DL7" s="624"/>
      <c r="DM7" s="624"/>
      <c r="DN7" s="624"/>
      <c r="DO7" s="624"/>
      <c r="DP7" s="625"/>
      <c r="DQ7" s="632">
        <v>14042134</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150473</v>
      </c>
      <c r="S8" s="624"/>
      <c r="T8" s="624"/>
      <c r="U8" s="624"/>
      <c r="V8" s="624"/>
      <c r="W8" s="624"/>
      <c r="X8" s="624"/>
      <c r="Y8" s="625"/>
      <c r="Z8" s="626">
        <v>0.1</v>
      </c>
      <c r="AA8" s="626"/>
      <c r="AB8" s="626"/>
      <c r="AC8" s="626"/>
      <c r="AD8" s="627">
        <v>150473</v>
      </c>
      <c r="AE8" s="627"/>
      <c r="AF8" s="627"/>
      <c r="AG8" s="627"/>
      <c r="AH8" s="627"/>
      <c r="AI8" s="627"/>
      <c r="AJ8" s="627"/>
      <c r="AK8" s="627"/>
      <c r="AL8" s="628">
        <v>0.2</v>
      </c>
      <c r="AM8" s="629"/>
      <c r="AN8" s="629"/>
      <c r="AO8" s="630"/>
      <c r="AP8" s="620" t="s">
        <v>216</v>
      </c>
      <c r="AQ8" s="621"/>
      <c r="AR8" s="621"/>
      <c r="AS8" s="621"/>
      <c r="AT8" s="621"/>
      <c r="AU8" s="621"/>
      <c r="AV8" s="621"/>
      <c r="AW8" s="621"/>
      <c r="AX8" s="621"/>
      <c r="AY8" s="621"/>
      <c r="AZ8" s="621"/>
      <c r="BA8" s="621"/>
      <c r="BB8" s="621"/>
      <c r="BC8" s="621"/>
      <c r="BD8" s="621"/>
      <c r="BE8" s="621"/>
      <c r="BF8" s="622"/>
      <c r="BG8" s="623">
        <v>522347</v>
      </c>
      <c r="BH8" s="624"/>
      <c r="BI8" s="624"/>
      <c r="BJ8" s="624"/>
      <c r="BK8" s="624"/>
      <c r="BL8" s="624"/>
      <c r="BM8" s="624"/>
      <c r="BN8" s="625"/>
      <c r="BO8" s="626">
        <v>1.2</v>
      </c>
      <c r="BP8" s="626"/>
      <c r="BQ8" s="626"/>
      <c r="BR8" s="626"/>
      <c r="BS8" s="632" t="s">
        <v>109</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45210472</v>
      </c>
      <c r="CS8" s="624"/>
      <c r="CT8" s="624"/>
      <c r="CU8" s="624"/>
      <c r="CV8" s="624"/>
      <c r="CW8" s="624"/>
      <c r="CX8" s="624"/>
      <c r="CY8" s="625"/>
      <c r="CZ8" s="626">
        <v>32.799999999999997</v>
      </c>
      <c r="DA8" s="626"/>
      <c r="DB8" s="626"/>
      <c r="DC8" s="626"/>
      <c r="DD8" s="632">
        <v>326468</v>
      </c>
      <c r="DE8" s="624"/>
      <c r="DF8" s="624"/>
      <c r="DG8" s="624"/>
      <c r="DH8" s="624"/>
      <c r="DI8" s="624"/>
      <c r="DJ8" s="624"/>
      <c r="DK8" s="624"/>
      <c r="DL8" s="624"/>
      <c r="DM8" s="624"/>
      <c r="DN8" s="624"/>
      <c r="DO8" s="624"/>
      <c r="DP8" s="625"/>
      <c r="DQ8" s="632">
        <v>21155271</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103561</v>
      </c>
      <c r="S9" s="624"/>
      <c r="T9" s="624"/>
      <c r="U9" s="624"/>
      <c r="V9" s="624"/>
      <c r="W9" s="624"/>
      <c r="X9" s="624"/>
      <c r="Y9" s="625"/>
      <c r="Z9" s="626">
        <v>0.1</v>
      </c>
      <c r="AA9" s="626"/>
      <c r="AB9" s="626"/>
      <c r="AC9" s="626"/>
      <c r="AD9" s="627">
        <v>103561</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14476126</v>
      </c>
      <c r="BH9" s="624"/>
      <c r="BI9" s="624"/>
      <c r="BJ9" s="624"/>
      <c r="BK9" s="624"/>
      <c r="BL9" s="624"/>
      <c r="BM9" s="624"/>
      <c r="BN9" s="625"/>
      <c r="BO9" s="626">
        <v>33.200000000000003</v>
      </c>
      <c r="BP9" s="626"/>
      <c r="BQ9" s="626"/>
      <c r="BR9" s="626"/>
      <c r="BS9" s="632" t="s">
        <v>109</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9294573</v>
      </c>
      <c r="CS9" s="624"/>
      <c r="CT9" s="624"/>
      <c r="CU9" s="624"/>
      <c r="CV9" s="624"/>
      <c r="CW9" s="624"/>
      <c r="CX9" s="624"/>
      <c r="CY9" s="625"/>
      <c r="CZ9" s="626">
        <v>6.7</v>
      </c>
      <c r="DA9" s="626"/>
      <c r="DB9" s="626"/>
      <c r="DC9" s="626"/>
      <c r="DD9" s="632">
        <v>1182345</v>
      </c>
      <c r="DE9" s="624"/>
      <c r="DF9" s="624"/>
      <c r="DG9" s="624"/>
      <c r="DH9" s="624"/>
      <c r="DI9" s="624"/>
      <c r="DJ9" s="624"/>
      <c r="DK9" s="624"/>
      <c r="DL9" s="624"/>
      <c r="DM9" s="624"/>
      <c r="DN9" s="624"/>
      <c r="DO9" s="624"/>
      <c r="DP9" s="625"/>
      <c r="DQ9" s="632">
        <v>6453646</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6441081</v>
      </c>
      <c r="S10" s="624"/>
      <c r="T10" s="624"/>
      <c r="U10" s="624"/>
      <c r="V10" s="624"/>
      <c r="W10" s="624"/>
      <c r="X10" s="624"/>
      <c r="Y10" s="625"/>
      <c r="Z10" s="626">
        <v>4.5999999999999996</v>
      </c>
      <c r="AA10" s="626"/>
      <c r="AB10" s="626"/>
      <c r="AC10" s="626"/>
      <c r="AD10" s="627">
        <v>6441081</v>
      </c>
      <c r="AE10" s="627"/>
      <c r="AF10" s="627"/>
      <c r="AG10" s="627"/>
      <c r="AH10" s="627"/>
      <c r="AI10" s="627"/>
      <c r="AJ10" s="627"/>
      <c r="AK10" s="627"/>
      <c r="AL10" s="628">
        <v>8.8000000000000007</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1199223</v>
      </c>
      <c r="BH10" s="624"/>
      <c r="BI10" s="624"/>
      <c r="BJ10" s="624"/>
      <c r="BK10" s="624"/>
      <c r="BL10" s="624"/>
      <c r="BM10" s="624"/>
      <c r="BN10" s="625"/>
      <c r="BO10" s="626">
        <v>2.8</v>
      </c>
      <c r="BP10" s="626"/>
      <c r="BQ10" s="626"/>
      <c r="BR10" s="626"/>
      <c r="BS10" s="632">
        <v>194221</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416458</v>
      </c>
      <c r="CS10" s="624"/>
      <c r="CT10" s="624"/>
      <c r="CU10" s="624"/>
      <c r="CV10" s="624"/>
      <c r="CW10" s="624"/>
      <c r="CX10" s="624"/>
      <c r="CY10" s="625"/>
      <c r="CZ10" s="626">
        <v>0.3</v>
      </c>
      <c r="DA10" s="626"/>
      <c r="DB10" s="626"/>
      <c r="DC10" s="626"/>
      <c r="DD10" s="632" t="s">
        <v>109</v>
      </c>
      <c r="DE10" s="624"/>
      <c r="DF10" s="624"/>
      <c r="DG10" s="624"/>
      <c r="DH10" s="624"/>
      <c r="DI10" s="624"/>
      <c r="DJ10" s="624"/>
      <c r="DK10" s="624"/>
      <c r="DL10" s="624"/>
      <c r="DM10" s="624"/>
      <c r="DN10" s="624"/>
      <c r="DO10" s="624"/>
      <c r="DP10" s="625"/>
      <c r="DQ10" s="632">
        <v>232082</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v>69904</v>
      </c>
      <c r="S11" s="624"/>
      <c r="T11" s="624"/>
      <c r="U11" s="624"/>
      <c r="V11" s="624"/>
      <c r="W11" s="624"/>
      <c r="X11" s="624"/>
      <c r="Y11" s="625"/>
      <c r="Z11" s="626">
        <v>0</v>
      </c>
      <c r="AA11" s="626"/>
      <c r="AB11" s="626"/>
      <c r="AC11" s="626"/>
      <c r="AD11" s="627">
        <v>69904</v>
      </c>
      <c r="AE11" s="627"/>
      <c r="AF11" s="627"/>
      <c r="AG11" s="627"/>
      <c r="AH11" s="627"/>
      <c r="AI11" s="627"/>
      <c r="AJ11" s="627"/>
      <c r="AK11" s="627"/>
      <c r="AL11" s="628">
        <v>0.1</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3792602</v>
      </c>
      <c r="BH11" s="624"/>
      <c r="BI11" s="624"/>
      <c r="BJ11" s="624"/>
      <c r="BK11" s="624"/>
      <c r="BL11" s="624"/>
      <c r="BM11" s="624"/>
      <c r="BN11" s="625"/>
      <c r="BO11" s="626">
        <v>8.6999999999999993</v>
      </c>
      <c r="BP11" s="626"/>
      <c r="BQ11" s="626"/>
      <c r="BR11" s="626"/>
      <c r="BS11" s="632">
        <v>619080</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2696836</v>
      </c>
      <c r="CS11" s="624"/>
      <c r="CT11" s="624"/>
      <c r="CU11" s="624"/>
      <c r="CV11" s="624"/>
      <c r="CW11" s="624"/>
      <c r="CX11" s="624"/>
      <c r="CY11" s="625"/>
      <c r="CZ11" s="626">
        <v>2</v>
      </c>
      <c r="DA11" s="626"/>
      <c r="DB11" s="626"/>
      <c r="DC11" s="626"/>
      <c r="DD11" s="632">
        <v>694586</v>
      </c>
      <c r="DE11" s="624"/>
      <c r="DF11" s="624"/>
      <c r="DG11" s="624"/>
      <c r="DH11" s="624"/>
      <c r="DI11" s="624"/>
      <c r="DJ11" s="624"/>
      <c r="DK11" s="624"/>
      <c r="DL11" s="624"/>
      <c r="DM11" s="624"/>
      <c r="DN11" s="624"/>
      <c r="DO11" s="624"/>
      <c r="DP11" s="625"/>
      <c r="DQ11" s="632">
        <v>1269283</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19173666</v>
      </c>
      <c r="BH12" s="624"/>
      <c r="BI12" s="624"/>
      <c r="BJ12" s="624"/>
      <c r="BK12" s="624"/>
      <c r="BL12" s="624"/>
      <c r="BM12" s="624"/>
      <c r="BN12" s="625"/>
      <c r="BO12" s="626">
        <v>44</v>
      </c>
      <c r="BP12" s="626"/>
      <c r="BQ12" s="626"/>
      <c r="BR12" s="626"/>
      <c r="BS12" s="632">
        <v>2316536</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7714945</v>
      </c>
      <c r="CS12" s="624"/>
      <c r="CT12" s="624"/>
      <c r="CU12" s="624"/>
      <c r="CV12" s="624"/>
      <c r="CW12" s="624"/>
      <c r="CX12" s="624"/>
      <c r="CY12" s="625"/>
      <c r="CZ12" s="626">
        <v>5.6</v>
      </c>
      <c r="DA12" s="626"/>
      <c r="DB12" s="626"/>
      <c r="DC12" s="626"/>
      <c r="DD12" s="632">
        <v>8887</v>
      </c>
      <c r="DE12" s="624"/>
      <c r="DF12" s="624"/>
      <c r="DG12" s="624"/>
      <c r="DH12" s="624"/>
      <c r="DI12" s="624"/>
      <c r="DJ12" s="624"/>
      <c r="DK12" s="624"/>
      <c r="DL12" s="624"/>
      <c r="DM12" s="624"/>
      <c r="DN12" s="624"/>
      <c r="DO12" s="624"/>
      <c r="DP12" s="625"/>
      <c r="DQ12" s="632">
        <v>2365048</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123039</v>
      </c>
      <c r="S13" s="624"/>
      <c r="T13" s="624"/>
      <c r="U13" s="624"/>
      <c r="V13" s="624"/>
      <c r="W13" s="624"/>
      <c r="X13" s="624"/>
      <c r="Y13" s="625"/>
      <c r="Z13" s="626">
        <v>0.1</v>
      </c>
      <c r="AA13" s="626"/>
      <c r="AB13" s="626"/>
      <c r="AC13" s="626"/>
      <c r="AD13" s="627">
        <v>123039</v>
      </c>
      <c r="AE13" s="627"/>
      <c r="AF13" s="627"/>
      <c r="AG13" s="627"/>
      <c r="AH13" s="627"/>
      <c r="AI13" s="627"/>
      <c r="AJ13" s="627"/>
      <c r="AK13" s="627"/>
      <c r="AL13" s="628">
        <v>0.2</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18935447</v>
      </c>
      <c r="BH13" s="624"/>
      <c r="BI13" s="624"/>
      <c r="BJ13" s="624"/>
      <c r="BK13" s="624"/>
      <c r="BL13" s="624"/>
      <c r="BM13" s="624"/>
      <c r="BN13" s="625"/>
      <c r="BO13" s="626">
        <v>43.4</v>
      </c>
      <c r="BP13" s="626"/>
      <c r="BQ13" s="626"/>
      <c r="BR13" s="626"/>
      <c r="BS13" s="632">
        <v>2316536</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14230669</v>
      </c>
      <c r="CS13" s="624"/>
      <c r="CT13" s="624"/>
      <c r="CU13" s="624"/>
      <c r="CV13" s="624"/>
      <c r="CW13" s="624"/>
      <c r="CX13" s="624"/>
      <c r="CY13" s="625"/>
      <c r="CZ13" s="626">
        <v>10.3</v>
      </c>
      <c r="DA13" s="626"/>
      <c r="DB13" s="626"/>
      <c r="DC13" s="626"/>
      <c r="DD13" s="632">
        <v>5442021</v>
      </c>
      <c r="DE13" s="624"/>
      <c r="DF13" s="624"/>
      <c r="DG13" s="624"/>
      <c r="DH13" s="624"/>
      <c r="DI13" s="624"/>
      <c r="DJ13" s="624"/>
      <c r="DK13" s="624"/>
      <c r="DL13" s="624"/>
      <c r="DM13" s="624"/>
      <c r="DN13" s="624"/>
      <c r="DO13" s="624"/>
      <c r="DP13" s="625"/>
      <c r="DQ13" s="632">
        <v>8581040</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571392</v>
      </c>
      <c r="BH14" s="624"/>
      <c r="BI14" s="624"/>
      <c r="BJ14" s="624"/>
      <c r="BK14" s="624"/>
      <c r="BL14" s="624"/>
      <c r="BM14" s="624"/>
      <c r="BN14" s="625"/>
      <c r="BO14" s="626">
        <v>1.3</v>
      </c>
      <c r="BP14" s="626"/>
      <c r="BQ14" s="626"/>
      <c r="BR14" s="626"/>
      <c r="BS14" s="632" t="s">
        <v>109</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5033449</v>
      </c>
      <c r="CS14" s="624"/>
      <c r="CT14" s="624"/>
      <c r="CU14" s="624"/>
      <c r="CV14" s="624"/>
      <c r="CW14" s="624"/>
      <c r="CX14" s="624"/>
      <c r="CY14" s="625"/>
      <c r="CZ14" s="626">
        <v>3.6</v>
      </c>
      <c r="DA14" s="626"/>
      <c r="DB14" s="626"/>
      <c r="DC14" s="626"/>
      <c r="DD14" s="632">
        <v>1973578</v>
      </c>
      <c r="DE14" s="624"/>
      <c r="DF14" s="624"/>
      <c r="DG14" s="624"/>
      <c r="DH14" s="624"/>
      <c r="DI14" s="624"/>
      <c r="DJ14" s="624"/>
      <c r="DK14" s="624"/>
      <c r="DL14" s="624"/>
      <c r="DM14" s="624"/>
      <c r="DN14" s="624"/>
      <c r="DO14" s="624"/>
      <c r="DP14" s="625"/>
      <c r="DQ14" s="632">
        <v>3108250</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181030</v>
      </c>
      <c r="S15" s="624"/>
      <c r="T15" s="624"/>
      <c r="U15" s="624"/>
      <c r="V15" s="624"/>
      <c r="W15" s="624"/>
      <c r="X15" s="624"/>
      <c r="Y15" s="625"/>
      <c r="Z15" s="626">
        <v>0.1</v>
      </c>
      <c r="AA15" s="626"/>
      <c r="AB15" s="626"/>
      <c r="AC15" s="626"/>
      <c r="AD15" s="627">
        <v>181030</v>
      </c>
      <c r="AE15" s="627"/>
      <c r="AF15" s="627"/>
      <c r="AG15" s="627"/>
      <c r="AH15" s="627"/>
      <c r="AI15" s="627"/>
      <c r="AJ15" s="627"/>
      <c r="AK15" s="627"/>
      <c r="AL15" s="628">
        <v>0.2</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2313413</v>
      </c>
      <c r="BH15" s="624"/>
      <c r="BI15" s="624"/>
      <c r="BJ15" s="624"/>
      <c r="BK15" s="624"/>
      <c r="BL15" s="624"/>
      <c r="BM15" s="624"/>
      <c r="BN15" s="625"/>
      <c r="BO15" s="626">
        <v>5.3</v>
      </c>
      <c r="BP15" s="626"/>
      <c r="BQ15" s="626"/>
      <c r="BR15" s="626"/>
      <c r="BS15" s="632" t="s">
        <v>109</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11951369</v>
      </c>
      <c r="CS15" s="624"/>
      <c r="CT15" s="624"/>
      <c r="CU15" s="624"/>
      <c r="CV15" s="624"/>
      <c r="CW15" s="624"/>
      <c r="CX15" s="624"/>
      <c r="CY15" s="625"/>
      <c r="CZ15" s="626">
        <v>8.6999999999999993</v>
      </c>
      <c r="DA15" s="626"/>
      <c r="DB15" s="626"/>
      <c r="DC15" s="626"/>
      <c r="DD15" s="632">
        <v>2252616</v>
      </c>
      <c r="DE15" s="624"/>
      <c r="DF15" s="624"/>
      <c r="DG15" s="624"/>
      <c r="DH15" s="624"/>
      <c r="DI15" s="624"/>
      <c r="DJ15" s="624"/>
      <c r="DK15" s="624"/>
      <c r="DL15" s="624"/>
      <c r="DM15" s="624"/>
      <c r="DN15" s="624"/>
      <c r="DO15" s="624"/>
      <c r="DP15" s="625"/>
      <c r="DQ15" s="632">
        <v>8970660</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22279547</v>
      </c>
      <c r="S16" s="624"/>
      <c r="T16" s="624"/>
      <c r="U16" s="624"/>
      <c r="V16" s="624"/>
      <c r="W16" s="624"/>
      <c r="X16" s="624"/>
      <c r="Y16" s="625"/>
      <c r="Z16" s="626">
        <v>15.9</v>
      </c>
      <c r="AA16" s="626"/>
      <c r="AB16" s="626"/>
      <c r="AC16" s="626"/>
      <c r="AD16" s="627">
        <v>20708452</v>
      </c>
      <c r="AE16" s="627"/>
      <c r="AF16" s="627"/>
      <c r="AG16" s="627"/>
      <c r="AH16" s="627"/>
      <c r="AI16" s="627"/>
      <c r="AJ16" s="627"/>
      <c r="AK16" s="627"/>
      <c r="AL16" s="628">
        <v>28.4</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v>9380</v>
      </c>
      <c r="BH16" s="624"/>
      <c r="BI16" s="624"/>
      <c r="BJ16" s="624"/>
      <c r="BK16" s="624"/>
      <c r="BL16" s="624"/>
      <c r="BM16" s="624"/>
      <c r="BN16" s="625"/>
      <c r="BO16" s="626">
        <v>0</v>
      </c>
      <c r="BP16" s="626"/>
      <c r="BQ16" s="626"/>
      <c r="BR16" s="626"/>
      <c r="BS16" s="632" t="s">
        <v>109</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54364</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3460</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20708452</v>
      </c>
      <c r="S17" s="624"/>
      <c r="T17" s="624"/>
      <c r="U17" s="624"/>
      <c r="V17" s="624"/>
      <c r="W17" s="624"/>
      <c r="X17" s="624"/>
      <c r="Y17" s="625"/>
      <c r="Z17" s="626">
        <v>14.8</v>
      </c>
      <c r="AA17" s="626"/>
      <c r="AB17" s="626"/>
      <c r="AC17" s="626"/>
      <c r="AD17" s="627">
        <v>20708452</v>
      </c>
      <c r="AE17" s="627"/>
      <c r="AF17" s="627"/>
      <c r="AG17" s="627"/>
      <c r="AH17" s="627"/>
      <c r="AI17" s="627"/>
      <c r="AJ17" s="627"/>
      <c r="AK17" s="627"/>
      <c r="AL17" s="628">
        <v>28.4</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v>18325</v>
      </c>
      <c r="BH17" s="624"/>
      <c r="BI17" s="624"/>
      <c r="BJ17" s="624"/>
      <c r="BK17" s="624"/>
      <c r="BL17" s="624"/>
      <c r="BM17" s="624"/>
      <c r="BN17" s="625"/>
      <c r="BO17" s="626">
        <v>0</v>
      </c>
      <c r="BP17" s="626"/>
      <c r="BQ17" s="626"/>
      <c r="BR17" s="626"/>
      <c r="BS17" s="632" t="s">
        <v>109</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15110789</v>
      </c>
      <c r="CS17" s="624"/>
      <c r="CT17" s="624"/>
      <c r="CU17" s="624"/>
      <c r="CV17" s="624"/>
      <c r="CW17" s="624"/>
      <c r="CX17" s="624"/>
      <c r="CY17" s="625"/>
      <c r="CZ17" s="626">
        <v>10.9</v>
      </c>
      <c r="DA17" s="626"/>
      <c r="DB17" s="626"/>
      <c r="DC17" s="626"/>
      <c r="DD17" s="632" t="s">
        <v>109</v>
      </c>
      <c r="DE17" s="624"/>
      <c r="DF17" s="624"/>
      <c r="DG17" s="624"/>
      <c r="DH17" s="624"/>
      <c r="DI17" s="624"/>
      <c r="DJ17" s="624"/>
      <c r="DK17" s="624"/>
      <c r="DL17" s="624"/>
      <c r="DM17" s="624"/>
      <c r="DN17" s="624"/>
      <c r="DO17" s="624"/>
      <c r="DP17" s="625"/>
      <c r="DQ17" s="632">
        <v>14566438</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1571095</v>
      </c>
      <c r="S18" s="624"/>
      <c r="T18" s="624"/>
      <c r="U18" s="624"/>
      <c r="V18" s="624"/>
      <c r="W18" s="624"/>
      <c r="X18" s="624"/>
      <c r="Y18" s="625"/>
      <c r="Z18" s="626">
        <v>1.1000000000000001</v>
      </c>
      <c r="AA18" s="626"/>
      <c r="AB18" s="626"/>
      <c r="AC18" s="626"/>
      <c r="AD18" s="627" t="s">
        <v>109</v>
      </c>
      <c r="AE18" s="627"/>
      <c r="AF18" s="627"/>
      <c r="AG18" s="627"/>
      <c r="AH18" s="627"/>
      <c r="AI18" s="627"/>
      <c r="AJ18" s="627"/>
      <c r="AK18" s="627"/>
      <c r="AL18" s="628" t="s">
        <v>109</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v>3727</v>
      </c>
      <c r="CS18" s="624"/>
      <c r="CT18" s="624"/>
      <c r="CU18" s="624"/>
      <c r="CV18" s="624"/>
      <c r="CW18" s="624"/>
      <c r="CX18" s="624"/>
      <c r="CY18" s="625"/>
      <c r="CZ18" s="626">
        <v>0</v>
      </c>
      <c r="DA18" s="626"/>
      <c r="DB18" s="626"/>
      <c r="DC18" s="626"/>
      <c r="DD18" s="632" t="s">
        <v>109</v>
      </c>
      <c r="DE18" s="624"/>
      <c r="DF18" s="624"/>
      <c r="DG18" s="624"/>
      <c r="DH18" s="624"/>
      <c r="DI18" s="624"/>
      <c r="DJ18" s="624"/>
      <c r="DK18" s="624"/>
      <c r="DL18" s="624"/>
      <c r="DM18" s="624"/>
      <c r="DN18" s="624"/>
      <c r="DO18" s="624"/>
      <c r="DP18" s="625"/>
      <c r="DQ18" s="632">
        <v>3727</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1528703</v>
      </c>
      <c r="BH19" s="624"/>
      <c r="BI19" s="624"/>
      <c r="BJ19" s="624"/>
      <c r="BK19" s="624"/>
      <c r="BL19" s="624"/>
      <c r="BM19" s="624"/>
      <c r="BN19" s="625"/>
      <c r="BO19" s="626">
        <v>3.5</v>
      </c>
      <c r="BP19" s="626"/>
      <c r="BQ19" s="626"/>
      <c r="BR19" s="626"/>
      <c r="BS19" s="632" t="s">
        <v>109</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73972916</v>
      </c>
      <c r="S20" s="624"/>
      <c r="T20" s="624"/>
      <c r="U20" s="624"/>
      <c r="V20" s="624"/>
      <c r="W20" s="624"/>
      <c r="X20" s="624"/>
      <c r="Y20" s="625"/>
      <c r="Z20" s="626">
        <v>52.8</v>
      </c>
      <c r="AA20" s="626"/>
      <c r="AB20" s="626"/>
      <c r="AC20" s="626"/>
      <c r="AD20" s="627">
        <v>72401821</v>
      </c>
      <c r="AE20" s="627"/>
      <c r="AF20" s="627"/>
      <c r="AG20" s="627"/>
      <c r="AH20" s="627"/>
      <c r="AI20" s="627"/>
      <c r="AJ20" s="627"/>
      <c r="AK20" s="627"/>
      <c r="AL20" s="628">
        <v>99.4</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1528703</v>
      </c>
      <c r="BH20" s="624"/>
      <c r="BI20" s="624"/>
      <c r="BJ20" s="624"/>
      <c r="BK20" s="624"/>
      <c r="BL20" s="624"/>
      <c r="BM20" s="624"/>
      <c r="BN20" s="625"/>
      <c r="BO20" s="626">
        <v>3.5</v>
      </c>
      <c r="BP20" s="626"/>
      <c r="BQ20" s="626"/>
      <c r="BR20" s="626"/>
      <c r="BS20" s="632" t="s">
        <v>109</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138023659</v>
      </c>
      <c r="CS20" s="624"/>
      <c r="CT20" s="624"/>
      <c r="CU20" s="624"/>
      <c r="CV20" s="624"/>
      <c r="CW20" s="624"/>
      <c r="CX20" s="624"/>
      <c r="CY20" s="625"/>
      <c r="CZ20" s="626">
        <v>100</v>
      </c>
      <c r="DA20" s="626"/>
      <c r="DB20" s="626"/>
      <c r="DC20" s="626"/>
      <c r="DD20" s="632">
        <v>22353527</v>
      </c>
      <c r="DE20" s="624"/>
      <c r="DF20" s="624"/>
      <c r="DG20" s="624"/>
      <c r="DH20" s="624"/>
      <c r="DI20" s="624"/>
      <c r="DJ20" s="624"/>
      <c r="DK20" s="624"/>
      <c r="DL20" s="624"/>
      <c r="DM20" s="624"/>
      <c r="DN20" s="624"/>
      <c r="DO20" s="624"/>
      <c r="DP20" s="625"/>
      <c r="DQ20" s="632">
        <v>81522134</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69401</v>
      </c>
      <c r="S21" s="624"/>
      <c r="T21" s="624"/>
      <c r="U21" s="624"/>
      <c r="V21" s="624"/>
      <c r="W21" s="624"/>
      <c r="X21" s="624"/>
      <c r="Y21" s="625"/>
      <c r="Z21" s="626">
        <v>0</v>
      </c>
      <c r="AA21" s="626"/>
      <c r="AB21" s="626"/>
      <c r="AC21" s="626"/>
      <c r="AD21" s="627">
        <v>69401</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30292</v>
      </c>
      <c r="BH21" s="624"/>
      <c r="BI21" s="624"/>
      <c r="BJ21" s="624"/>
      <c r="BK21" s="624"/>
      <c r="BL21" s="624"/>
      <c r="BM21" s="624"/>
      <c r="BN21" s="625"/>
      <c r="BO21" s="626">
        <v>0.1</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1066476</v>
      </c>
      <c r="S22" s="624"/>
      <c r="T22" s="624"/>
      <c r="U22" s="624"/>
      <c r="V22" s="624"/>
      <c r="W22" s="624"/>
      <c r="X22" s="624"/>
      <c r="Y22" s="625"/>
      <c r="Z22" s="626">
        <v>0.8</v>
      </c>
      <c r="AA22" s="626"/>
      <c r="AB22" s="626"/>
      <c r="AC22" s="626"/>
      <c r="AD22" s="627" t="s">
        <v>109</v>
      </c>
      <c r="AE22" s="627"/>
      <c r="AF22" s="627"/>
      <c r="AG22" s="627"/>
      <c r="AH22" s="627"/>
      <c r="AI22" s="627"/>
      <c r="AJ22" s="627"/>
      <c r="AK22" s="627"/>
      <c r="AL22" s="628" t="s">
        <v>109</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v>1498411</v>
      </c>
      <c r="BH22" s="624"/>
      <c r="BI22" s="624"/>
      <c r="BJ22" s="624"/>
      <c r="BK22" s="624"/>
      <c r="BL22" s="624"/>
      <c r="BM22" s="624"/>
      <c r="BN22" s="625"/>
      <c r="BO22" s="626">
        <v>3.4</v>
      </c>
      <c r="BP22" s="626"/>
      <c r="BQ22" s="626"/>
      <c r="BR22" s="626"/>
      <c r="BS22" s="632" t="s">
        <v>109</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1232686</v>
      </c>
      <c r="S23" s="624"/>
      <c r="T23" s="624"/>
      <c r="U23" s="624"/>
      <c r="V23" s="624"/>
      <c r="W23" s="624"/>
      <c r="X23" s="624"/>
      <c r="Y23" s="625"/>
      <c r="Z23" s="626">
        <v>0.9</v>
      </c>
      <c r="AA23" s="626"/>
      <c r="AB23" s="626"/>
      <c r="AC23" s="626"/>
      <c r="AD23" s="627">
        <v>99475</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1301606</v>
      </c>
      <c r="S24" s="624"/>
      <c r="T24" s="624"/>
      <c r="U24" s="624"/>
      <c r="V24" s="624"/>
      <c r="W24" s="624"/>
      <c r="X24" s="624"/>
      <c r="Y24" s="625"/>
      <c r="Z24" s="626">
        <v>0.9</v>
      </c>
      <c r="AA24" s="626"/>
      <c r="AB24" s="626"/>
      <c r="AC24" s="626"/>
      <c r="AD24" s="627" t="s">
        <v>109</v>
      </c>
      <c r="AE24" s="627"/>
      <c r="AF24" s="627"/>
      <c r="AG24" s="627"/>
      <c r="AH24" s="627"/>
      <c r="AI24" s="627"/>
      <c r="AJ24" s="627"/>
      <c r="AK24" s="627"/>
      <c r="AL24" s="628" t="s">
        <v>109</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67610870</v>
      </c>
      <c r="CS24" s="613"/>
      <c r="CT24" s="613"/>
      <c r="CU24" s="613"/>
      <c r="CV24" s="613"/>
      <c r="CW24" s="613"/>
      <c r="CX24" s="613"/>
      <c r="CY24" s="614"/>
      <c r="CZ24" s="650">
        <v>49</v>
      </c>
      <c r="DA24" s="651"/>
      <c r="DB24" s="651"/>
      <c r="DC24" s="652"/>
      <c r="DD24" s="649">
        <v>44124341</v>
      </c>
      <c r="DE24" s="613"/>
      <c r="DF24" s="613"/>
      <c r="DG24" s="613"/>
      <c r="DH24" s="613"/>
      <c r="DI24" s="613"/>
      <c r="DJ24" s="613"/>
      <c r="DK24" s="614"/>
      <c r="DL24" s="649">
        <v>43673596</v>
      </c>
      <c r="DM24" s="613"/>
      <c r="DN24" s="613"/>
      <c r="DO24" s="613"/>
      <c r="DP24" s="613"/>
      <c r="DQ24" s="613"/>
      <c r="DR24" s="613"/>
      <c r="DS24" s="613"/>
      <c r="DT24" s="613"/>
      <c r="DU24" s="613"/>
      <c r="DV24" s="614"/>
      <c r="DW24" s="617">
        <v>55.7</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21222412</v>
      </c>
      <c r="S25" s="624"/>
      <c r="T25" s="624"/>
      <c r="U25" s="624"/>
      <c r="V25" s="624"/>
      <c r="W25" s="624"/>
      <c r="X25" s="624"/>
      <c r="Y25" s="625"/>
      <c r="Z25" s="626">
        <v>15.1</v>
      </c>
      <c r="AA25" s="626"/>
      <c r="AB25" s="626"/>
      <c r="AC25" s="626"/>
      <c r="AD25" s="627" t="s">
        <v>109</v>
      </c>
      <c r="AE25" s="627"/>
      <c r="AF25" s="627"/>
      <c r="AG25" s="627"/>
      <c r="AH25" s="627"/>
      <c r="AI25" s="627"/>
      <c r="AJ25" s="627"/>
      <c r="AK25" s="627"/>
      <c r="AL25" s="628" t="s">
        <v>109</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21168173</v>
      </c>
      <c r="CS25" s="655"/>
      <c r="CT25" s="655"/>
      <c r="CU25" s="655"/>
      <c r="CV25" s="655"/>
      <c r="CW25" s="655"/>
      <c r="CX25" s="655"/>
      <c r="CY25" s="656"/>
      <c r="CZ25" s="657">
        <v>15.3</v>
      </c>
      <c r="DA25" s="658"/>
      <c r="DB25" s="658"/>
      <c r="DC25" s="659"/>
      <c r="DD25" s="632">
        <v>19856477</v>
      </c>
      <c r="DE25" s="655"/>
      <c r="DF25" s="655"/>
      <c r="DG25" s="655"/>
      <c r="DH25" s="655"/>
      <c r="DI25" s="655"/>
      <c r="DJ25" s="655"/>
      <c r="DK25" s="656"/>
      <c r="DL25" s="632">
        <v>19491420</v>
      </c>
      <c r="DM25" s="655"/>
      <c r="DN25" s="655"/>
      <c r="DO25" s="655"/>
      <c r="DP25" s="655"/>
      <c r="DQ25" s="655"/>
      <c r="DR25" s="655"/>
      <c r="DS25" s="655"/>
      <c r="DT25" s="655"/>
      <c r="DU25" s="655"/>
      <c r="DV25" s="656"/>
      <c r="DW25" s="628">
        <v>24.9</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v>5659</v>
      </c>
      <c r="S26" s="624"/>
      <c r="T26" s="624"/>
      <c r="U26" s="624"/>
      <c r="V26" s="624"/>
      <c r="W26" s="624"/>
      <c r="X26" s="624"/>
      <c r="Y26" s="625"/>
      <c r="Z26" s="626">
        <v>0</v>
      </c>
      <c r="AA26" s="626"/>
      <c r="AB26" s="626"/>
      <c r="AC26" s="626"/>
      <c r="AD26" s="627">
        <v>5659</v>
      </c>
      <c r="AE26" s="627"/>
      <c r="AF26" s="627"/>
      <c r="AG26" s="627"/>
      <c r="AH26" s="627"/>
      <c r="AI26" s="627"/>
      <c r="AJ26" s="627"/>
      <c r="AK26" s="627"/>
      <c r="AL26" s="628">
        <v>0</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13865459</v>
      </c>
      <c r="CS26" s="624"/>
      <c r="CT26" s="624"/>
      <c r="CU26" s="624"/>
      <c r="CV26" s="624"/>
      <c r="CW26" s="624"/>
      <c r="CX26" s="624"/>
      <c r="CY26" s="625"/>
      <c r="CZ26" s="657">
        <v>10</v>
      </c>
      <c r="DA26" s="658"/>
      <c r="DB26" s="658"/>
      <c r="DC26" s="659"/>
      <c r="DD26" s="632">
        <v>12868823</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8677248</v>
      </c>
      <c r="S27" s="624"/>
      <c r="T27" s="624"/>
      <c r="U27" s="624"/>
      <c r="V27" s="624"/>
      <c r="W27" s="624"/>
      <c r="X27" s="624"/>
      <c r="Y27" s="625"/>
      <c r="Z27" s="626">
        <v>6.2</v>
      </c>
      <c r="AA27" s="626"/>
      <c r="AB27" s="626"/>
      <c r="AC27" s="626"/>
      <c r="AD27" s="627" t="s">
        <v>109</v>
      </c>
      <c r="AE27" s="627"/>
      <c r="AF27" s="627"/>
      <c r="AG27" s="627"/>
      <c r="AH27" s="627"/>
      <c r="AI27" s="627"/>
      <c r="AJ27" s="627"/>
      <c r="AK27" s="627"/>
      <c r="AL27" s="628" t="s">
        <v>109</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43605177</v>
      </c>
      <c r="BH27" s="624"/>
      <c r="BI27" s="624"/>
      <c r="BJ27" s="624"/>
      <c r="BK27" s="624"/>
      <c r="BL27" s="624"/>
      <c r="BM27" s="624"/>
      <c r="BN27" s="625"/>
      <c r="BO27" s="626">
        <v>100</v>
      </c>
      <c r="BP27" s="626"/>
      <c r="BQ27" s="626"/>
      <c r="BR27" s="626"/>
      <c r="BS27" s="632">
        <v>3129837</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31331908</v>
      </c>
      <c r="CS27" s="655"/>
      <c r="CT27" s="655"/>
      <c r="CU27" s="655"/>
      <c r="CV27" s="655"/>
      <c r="CW27" s="655"/>
      <c r="CX27" s="655"/>
      <c r="CY27" s="656"/>
      <c r="CZ27" s="657">
        <v>22.7</v>
      </c>
      <c r="DA27" s="658"/>
      <c r="DB27" s="658"/>
      <c r="DC27" s="659"/>
      <c r="DD27" s="632">
        <v>9701426</v>
      </c>
      <c r="DE27" s="655"/>
      <c r="DF27" s="655"/>
      <c r="DG27" s="655"/>
      <c r="DH27" s="655"/>
      <c r="DI27" s="655"/>
      <c r="DJ27" s="655"/>
      <c r="DK27" s="656"/>
      <c r="DL27" s="632">
        <v>9638957</v>
      </c>
      <c r="DM27" s="655"/>
      <c r="DN27" s="655"/>
      <c r="DO27" s="655"/>
      <c r="DP27" s="655"/>
      <c r="DQ27" s="655"/>
      <c r="DR27" s="655"/>
      <c r="DS27" s="655"/>
      <c r="DT27" s="655"/>
      <c r="DU27" s="655"/>
      <c r="DV27" s="656"/>
      <c r="DW27" s="628">
        <v>12.3</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291143</v>
      </c>
      <c r="S28" s="624"/>
      <c r="T28" s="624"/>
      <c r="U28" s="624"/>
      <c r="V28" s="624"/>
      <c r="W28" s="624"/>
      <c r="X28" s="624"/>
      <c r="Y28" s="625"/>
      <c r="Z28" s="626">
        <v>0.2</v>
      </c>
      <c r="AA28" s="626"/>
      <c r="AB28" s="626"/>
      <c r="AC28" s="626"/>
      <c r="AD28" s="627">
        <v>153421</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15110789</v>
      </c>
      <c r="CS28" s="624"/>
      <c r="CT28" s="624"/>
      <c r="CU28" s="624"/>
      <c r="CV28" s="624"/>
      <c r="CW28" s="624"/>
      <c r="CX28" s="624"/>
      <c r="CY28" s="625"/>
      <c r="CZ28" s="657">
        <v>10.9</v>
      </c>
      <c r="DA28" s="658"/>
      <c r="DB28" s="658"/>
      <c r="DC28" s="659"/>
      <c r="DD28" s="632">
        <v>14566438</v>
      </c>
      <c r="DE28" s="624"/>
      <c r="DF28" s="624"/>
      <c r="DG28" s="624"/>
      <c r="DH28" s="624"/>
      <c r="DI28" s="624"/>
      <c r="DJ28" s="624"/>
      <c r="DK28" s="625"/>
      <c r="DL28" s="632">
        <v>14543219</v>
      </c>
      <c r="DM28" s="624"/>
      <c r="DN28" s="624"/>
      <c r="DO28" s="624"/>
      <c r="DP28" s="624"/>
      <c r="DQ28" s="624"/>
      <c r="DR28" s="624"/>
      <c r="DS28" s="624"/>
      <c r="DT28" s="624"/>
      <c r="DU28" s="624"/>
      <c r="DV28" s="625"/>
      <c r="DW28" s="628">
        <v>18.600000000000001</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276367</v>
      </c>
      <c r="S29" s="624"/>
      <c r="T29" s="624"/>
      <c r="U29" s="624"/>
      <c r="V29" s="624"/>
      <c r="W29" s="624"/>
      <c r="X29" s="624"/>
      <c r="Y29" s="625"/>
      <c r="Z29" s="626">
        <v>0.2</v>
      </c>
      <c r="AA29" s="626"/>
      <c r="AB29" s="626"/>
      <c r="AC29" s="626"/>
      <c r="AD29" s="627" t="s">
        <v>109</v>
      </c>
      <c r="AE29" s="627"/>
      <c r="AF29" s="627"/>
      <c r="AG29" s="627"/>
      <c r="AH29" s="627"/>
      <c r="AI29" s="627"/>
      <c r="AJ29" s="627"/>
      <c r="AK29" s="627"/>
      <c r="AL29" s="628" t="s">
        <v>109</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15109871</v>
      </c>
      <c r="CS29" s="655"/>
      <c r="CT29" s="655"/>
      <c r="CU29" s="655"/>
      <c r="CV29" s="655"/>
      <c r="CW29" s="655"/>
      <c r="CX29" s="655"/>
      <c r="CY29" s="656"/>
      <c r="CZ29" s="657">
        <v>10.9</v>
      </c>
      <c r="DA29" s="658"/>
      <c r="DB29" s="658"/>
      <c r="DC29" s="659"/>
      <c r="DD29" s="632">
        <v>14565520</v>
      </c>
      <c r="DE29" s="655"/>
      <c r="DF29" s="655"/>
      <c r="DG29" s="655"/>
      <c r="DH29" s="655"/>
      <c r="DI29" s="655"/>
      <c r="DJ29" s="655"/>
      <c r="DK29" s="656"/>
      <c r="DL29" s="632">
        <v>14542301</v>
      </c>
      <c r="DM29" s="655"/>
      <c r="DN29" s="655"/>
      <c r="DO29" s="655"/>
      <c r="DP29" s="655"/>
      <c r="DQ29" s="655"/>
      <c r="DR29" s="655"/>
      <c r="DS29" s="655"/>
      <c r="DT29" s="655"/>
      <c r="DU29" s="655"/>
      <c r="DV29" s="656"/>
      <c r="DW29" s="628">
        <v>18.600000000000001</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7426622</v>
      </c>
      <c r="S30" s="624"/>
      <c r="T30" s="624"/>
      <c r="U30" s="624"/>
      <c r="V30" s="624"/>
      <c r="W30" s="624"/>
      <c r="X30" s="624"/>
      <c r="Y30" s="625"/>
      <c r="Z30" s="626">
        <v>5.3</v>
      </c>
      <c r="AA30" s="626"/>
      <c r="AB30" s="626"/>
      <c r="AC30" s="626"/>
      <c r="AD30" s="627" t="s">
        <v>109</v>
      </c>
      <c r="AE30" s="627"/>
      <c r="AF30" s="627"/>
      <c r="AG30" s="627"/>
      <c r="AH30" s="627"/>
      <c r="AI30" s="627"/>
      <c r="AJ30" s="627"/>
      <c r="AK30" s="627"/>
      <c r="AL30" s="628" t="s">
        <v>109</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98.8</v>
      </c>
      <c r="BH30" s="682"/>
      <c r="BI30" s="682"/>
      <c r="BJ30" s="682"/>
      <c r="BK30" s="682"/>
      <c r="BL30" s="682"/>
      <c r="BM30" s="618">
        <v>93.9</v>
      </c>
      <c r="BN30" s="682"/>
      <c r="BO30" s="682"/>
      <c r="BP30" s="682"/>
      <c r="BQ30" s="683"/>
      <c r="BR30" s="681">
        <v>98.6</v>
      </c>
      <c r="BS30" s="682"/>
      <c r="BT30" s="682"/>
      <c r="BU30" s="682"/>
      <c r="BV30" s="682"/>
      <c r="BW30" s="682"/>
      <c r="BX30" s="618">
        <v>93.3</v>
      </c>
      <c r="BY30" s="682"/>
      <c r="BZ30" s="682"/>
      <c r="CA30" s="682"/>
      <c r="CB30" s="683"/>
      <c r="CD30" s="686"/>
      <c r="CE30" s="687"/>
      <c r="CF30" s="637" t="s">
        <v>288</v>
      </c>
      <c r="CG30" s="638"/>
      <c r="CH30" s="638"/>
      <c r="CI30" s="638"/>
      <c r="CJ30" s="638"/>
      <c r="CK30" s="638"/>
      <c r="CL30" s="638"/>
      <c r="CM30" s="638"/>
      <c r="CN30" s="638"/>
      <c r="CO30" s="638"/>
      <c r="CP30" s="638"/>
      <c r="CQ30" s="639"/>
      <c r="CR30" s="623">
        <v>13585501</v>
      </c>
      <c r="CS30" s="624"/>
      <c r="CT30" s="624"/>
      <c r="CU30" s="624"/>
      <c r="CV30" s="624"/>
      <c r="CW30" s="624"/>
      <c r="CX30" s="624"/>
      <c r="CY30" s="625"/>
      <c r="CZ30" s="657">
        <v>9.8000000000000007</v>
      </c>
      <c r="DA30" s="658"/>
      <c r="DB30" s="658"/>
      <c r="DC30" s="659"/>
      <c r="DD30" s="632">
        <v>13082493</v>
      </c>
      <c r="DE30" s="624"/>
      <c r="DF30" s="624"/>
      <c r="DG30" s="624"/>
      <c r="DH30" s="624"/>
      <c r="DI30" s="624"/>
      <c r="DJ30" s="624"/>
      <c r="DK30" s="625"/>
      <c r="DL30" s="632">
        <v>13059274</v>
      </c>
      <c r="DM30" s="624"/>
      <c r="DN30" s="624"/>
      <c r="DO30" s="624"/>
      <c r="DP30" s="624"/>
      <c r="DQ30" s="624"/>
      <c r="DR30" s="624"/>
      <c r="DS30" s="624"/>
      <c r="DT30" s="624"/>
      <c r="DU30" s="624"/>
      <c r="DV30" s="625"/>
      <c r="DW30" s="628">
        <v>16.7</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2825009</v>
      </c>
      <c r="S31" s="624"/>
      <c r="T31" s="624"/>
      <c r="U31" s="624"/>
      <c r="V31" s="624"/>
      <c r="W31" s="624"/>
      <c r="X31" s="624"/>
      <c r="Y31" s="625"/>
      <c r="Z31" s="626">
        <v>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99.2</v>
      </c>
      <c r="BH31" s="655"/>
      <c r="BI31" s="655"/>
      <c r="BJ31" s="655"/>
      <c r="BK31" s="655"/>
      <c r="BL31" s="655"/>
      <c r="BM31" s="629">
        <v>96</v>
      </c>
      <c r="BN31" s="679"/>
      <c r="BO31" s="679"/>
      <c r="BP31" s="679"/>
      <c r="BQ31" s="680"/>
      <c r="BR31" s="678">
        <v>99.1</v>
      </c>
      <c r="BS31" s="655"/>
      <c r="BT31" s="655"/>
      <c r="BU31" s="655"/>
      <c r="BV31" s="655"/>
      <c r="BW31" s="655"/>
      <c r="BX31" s="629">
        <v>95.3</v>
      </c>
      <c r="BY31" s="679"/>
      <c r="BZ31" s="679"/>
      <c r="CA31" s="679"/>
      <c r="CB31" s="680"/>
      <c r="CD31" s="686"/>
      <c r="CE31" s="687"/>
      <c r="CF31" s="637" t="s">
        <v>292</v>
      </c>
      <c r="CG31" s="638"/>
      <c r="CH31" s="638"/>
      <c r="CI31" s="638"/>
      <c r="CJ31" s="638"/>
      <c r="CK31" s="638"/>
      <c r="CL31" s="638"/>
      <c r="CM31" s="638"/>
      <c r="CN31" s="638"/>
      <c r="CO31" s="638"/>
      <c r="CP31" s="638"/>
      <c r="CQ31" s="639"/>
      <c r="CR31" s="623">
        <v>1524370</v>
      </c>
      <c r="CS31" s="655"/>
      <c r="CT31" s="655"/>
      <c r="CU31" s="655"/>
      <c r="CV31" s="655"/>
      <c r="CW31" s="655"/>
      <c r="CX31" s="655"/>
      <c r="CY31" s="656"/>
      <c r="CZ31" s="657">
        <v>1.1000000000000001</v>
      </c>
      <c r="DA31" s="658"/>
      <c r="DB31" s="658"/>
      <c r="DC31" s="659"/>
      <c r="DD31" s="632">
        <v>1483027</v>
      </c>
      <c r="DE31" s="655"/>
      <c r="DF31" s="655"/>
      <c r="DG31" s="655"/>
      <c r="DH31" s="655"/>
      <c r="DI31" s="655"/>
      <c r="DJ31" s="655"/>
      <c r="DK31" s="656"/>
      <c r="DL31" s="632">
        <v>1483027</v>
      </c>
      <c r="DM31" s="655"/>
      <c r="DN31" s="655"/>
      <c r="DO31" s="655"/>
      <c r="DP31" s="655"/>
      <c r="DQ31" s="655"/>
      <c r="DR31" s="655"/>
      <c r="DS31" s="655"/>
      <c r="DT31" s="655"/>
      <c r="DU31" s="655"/>
      <c r="DV31" s="656"/>
      <c r="DW31" s="628">
        <v>1.9</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7286913</v>
      </c>
      <c r="S32" s="624"/>
      <c r="T32" s="624"/>
      <c r="U32" s="624"/>
      <c r="V32" s="624"/>
      <c r="W32" s="624"/>
      <c r="X32" s="624"/>
      <c r="Y32" s="625"/>
      <c r="Z32" s="626">
        <v>5.2</v>
      </c>
      <c r="AA32" s="626"/>
      <c r="AB32" s="626"/>
      <c r="AC32" s="626"/>
      <c r="AD32" s="627">
        <v>94116</v>
      </c>
      <c r="AE32" s="627"/>
      <c r="AF32" s="627"/>
      <c r="AG32" s="627"/>
      <c r="AH32" s="627"/>
      <c r="AI32" s="627"/>
      <c r="AJ32" s="627"/>
      <c r="AK32" s="627"/>
      <c r="AL32" s="628">
        <v>0.1</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98.2</v>
      </c>
      <c r="BH32" s="691"/>
      <c r="BI32" s="691"/>
      <c r="BJ32" s="691"/>
      <c r="BK32" s="691"/>
      <c r="BL32" s="691"/>
      <c r="BM32" s="692">
        <v>90.7</v>
      </c>
      <c r="BN32" s="691"/>
      <c r="BO32" s="691"/>
      <c r="BP32" s="691"/>
      <c r="BQ32" s="693"/>
      <c r="BR32" s="690">
        <v>97.8</v>
      </c>
      <c r="BS32" s="691"/>
      <c r="BT32" s="691"/>
      <c r="BU32" s="691"/>
      <c r="BV32" s="691"/>
      <c r="BW32" s="691"/>
      <c r="BX32" s="692">
        <v>90.2</v>
      </c>
      <c r="BY32" s="691"/>
      <c r="BZ32" s="691"/>
      <c r="CA32" s="691"/>
      <c r="CB32" s="693"/>
      <c r="CD32" s="688"/>
      <c r="CE32" s="689"/>
      <c r="CF32" s="637" t="s">
        <v>295</v>
      </c>
      <c r="CG32" s="638"/>
      <c r="CH32" s="638"/>
      <c r="CI32" s="638"/>
      <c r="CJ32" s="638"/>
      <c r="CK32" s="638"/>
      <c r="CL32" s="638"/>
      <c r="CM32" s="638"/>
      <c r="CN32" s="638"/>
      <c r="CO32" s="638"/>
      <c r="CP32" s="638"/>
      <c r="CQ32" s="639"/>
      <c r="CR32" s="623">
        <v>918</v>
      </c>
      <c r="CS32" s="624"/>
      <c r="CT32" s="624"/>
      <c r="CU32" s="624"/>
      <c r="CV32" s="624"/>
      <c r="CW32" s="624"/>
      <c r="CX32" s="624"/>
      <c r="CY32" s="625"/>
      <c r="CZ32" s="657">
        <v>0</v>
      </c>
      <c r="DA32" s="658"/>
      <c r="DB32" s="658"/>
      <c r="DC32" s="659"/>
      <c r="DD32" s="632">
        <v>918</v>
      </c>
      <c r="DE32" s="624"/>
      <c r="DF32" s="624"/>
      <c r="DG32" s="624"/>
      <c r="DH32" s="624"/>
      <c r="DI32" s="624"/>
      <c r="DJ32" s="624"/>
      <c r="DK32" s="625"/>
      <c r="DL32" s="632">
        <v>918</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14541200</v>
      </c>
      <c r="S33" s="624"/>
      <c r="T33" s="624"/>
      <c r="U33" s="624"/>
      <c r="V33" s="624"/>
      <c r="W33" s="624"/>
      <c r="X33" s="624"/>
      <c r="Y33" s="625"/>
      <c r="Z33" s="626">
        <v>10.4</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48004898</v>
      </c>
      <c r="CS33" s="655"/>
      <c r="CT33" s="655"/>
      <c r="CU33" s="655"/>
      <c r="CV33" s="655"/>
      <c r="CW33" s="655"/>
      <c r="CX33" s="655"/>
      <c r="CY33" s="656"/>
      <c r="CZ33" s="657">
        <v>34.799999999999997</v>
      </c>
      <c r="DA33" s="658"/>
      <c r="DB33" s="658"/>
      <c r="DC33" s="659"/>
      <c r="DD33" s="632">
        <v>35136943</v>
      </c>
      <c r="DE33" s="655"/>
      <c r="DF33" s="655"/>
      <c r="DG33" s="655"/>
      <c r="DH33" s="655"/>
      <c r="DI33" s="655"/>
      <c r="DJ33" s="655"/>
      <c r="DK33" s="656"/>
      <c r="DL33" s="632">
        <v>26172378</v>
      </c>
      <c r="DM33" s="655"/>
      <c r="DN33" s="655"/>
      <c r="DO33" s="655"/>
      <c r="DP33" s="655"/>
      <c r="DQ33" s="655"/>
      <c r="DR33" s="655"/>
      <c r="DS33" s="655"/>
      <c r="DT33" s="655"/>
      <c r="DU33" s="655"/>
      <c r="DV33" s="656"/>
      <c r="DW33" s="628">
        <v>33.4</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14281234</v>
      </c>
      <c r="CS34" s="624"/>
      <c r="CT34" s="624"/>
      <c r="CU34" s="624"/>
      <c r="CV34" s="624"/>
      <c r="CW34" s="624"/>
      <c r="CX34" s="624"/>
      <c r="CY34" s="625"/>
      <c r="CZ34" s="657">
        <v>10.3</v>
      </c>
      <c r="DA34" s="658"/>
      <c r="DB34" s="658"/>
      <c r="DC34" s="659"/>
      <c r="DD34" s="632">
        <v>10848484</v>
      </c>
      <c r="DE34" s="624"/>
      <c r="DF34" s="624"/>
      <c r="DG34" s="624"/>
      <c r="DH34" s="624"/>
      <c r="DI34" s="624"/>
      <c r="DJ34" s="624"/>
      <c r="DK34" s="625"/>
      <c r="DL34" s="632">
        <v>8816879</v>
      </c>
      <c r="DM34" s="624"/>
      <c r="DN34" s="624"/>
      <c r="DO34" s="624"/>
      <c r="DP34" s="624"/>
      <c r="DQ34" s="624"/>
      <c r="DR34" s="624"/>
      <c r="DS34" s="624"/>
      <c r="DT34" s="624"/>
      <c r="DU34" s="624"/>
      <c r="DV34" s="625"/>
      <c r="DW34" s="628">
        <v>11.2</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5567700</v>
      </c>
      <c r="S35" s="624"/>
      <c r="T35" s="624"/>
      <c r="U35" s="624"/>
      <c r="V35" s="624"/>
      <c r="W35" s="624"/>
      <c r="X35" s="624"/>
      <c r="Y35" s="625"/>
      <c r="Z35" s="626">
        <v>4</v>
      </c>
      <c r="AA35" s="626"/>
      <c r="AB35" s="626"/>
      <c r="AC35" s="626"/>
      <c r="AD35" s="627" t="s">
        <v>109</v>
      </c>
      <c r="AE35" s="627"/>
      <c r="AF35" s="627"/>
      <c r="AG35" s="627"/>
      <c r="AH35" s="627"/>
      <c r="AI35" s="627"/>
      <c r="AJ35" s="627"/>
      <c r="AK35" s="627"/>
      <c r="AL35" s="628" t="s">
        <v>109</v>
      </c>
      <c r="AM35" s="629"/>
      <c r="AN35" s="629"/>
      <c r="AO35" s="630"/>
      <c r="AP35" s="186"/>
      <c r="AQ35" s="634" t="s">
        <v>303</v>
      </c>
      <c r="AR35" s="635"/>
      <c r="AS35" s="635"/>
      <c r="AT35" s="635"/>
      <c r="AU35" s="635"/>
      <c r="AV35" s="635"/>
      <c r="AW35" s="635"/>
      <c r="AX35" s="635"/>
      <c r="AY35" s="636"/>
      <c r="AZ35" s="612">
        <v>16565695</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516066</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1677648</v>
      </c>
      <c r="CS35" s="655"/>
      <c r="CT35" s="655"/>
      <c r="CU35" s="655"/>
      <c r="CV35" s="655"/>
      <c r="CW35" s="655"/>
      <c r="CX35" s="655"/>
      <c r="CY35" s="656"/>
      <c r="CZ35" s="657">
        <v>1.2</v>
      </c>
      <c r="DA35" s="658"/>
      <c r="DB35" s="658"/>
      <c r="DC35" s="659"/>
      <c r="DD35" s="632">
        <v>1411655</v>
      </c>
      <c r="DE35" s="655"/>
      <c r="DF35" s="655"/>
      <c r="DG35" s="655"/>
      <c r="DH35" s="655"/>
      <c r="DI35" s="655"/>
      <c r="DJ35" s="655"/>
      <c r="DK35" s="656"/>
      <c r="DL35" s="632">
        <v>1371887</v>
      </c>
      <c r="DM35" s="655"/>
      <c r="DN35" s="655"/>
      <c r="DO35" s="655"/>
      <c r="DP35" s="655"/>
      <c r="DQ35" s="655"/>
      <c r="DR35" s="655"/>
      <c r="DS35" s="655"/>
      <c r="DT35" s="655"/>
      <c r="DU35" s="655"/>
      <c r="DV35" s="656"/>
      <c r="DW35" s="628">
        <v>1.8</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140195658</v>
      </c>
      <c r="S36" s="696"/>
      <c r="T36" s="696"/>
      <c r="U36" s="696"/>
      <c r="V36" s="696"/>
      <c r="W36" s="696"/>
      <c r="X36" s="696"/>
      <c r="Y36" s="697"/>
      <c r="Z36" s="698">
        <v>100</v>
      </c>
      <c r="AA36" s="698"/>
      <c r="AB36" s="698"/>
      <c r="AC36" s="698"/>
      <c r="AD36" s="699">
        <v>72823893</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4907196</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-78638</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10980139</v>
      </c>
      <c r="CS36" s="624"/>
      <c r="CT36" s="624"/>
      <c r="CU36" s="624"/>
      <c r="CV36" s="624"/>
      <c r="CW36" s="624"/>
      <c r="CX36" s="624"/>
      <c r="CY36" s="625"/>
      <c r="CZ36" s="657">
        <v>8</v>
      </c>
      <c r="DA36" s="658"/>
      <c r="DB36" s="658"/>
      <c r="DC36" s="659"/>
      <c r="DD36" s="632">
        <v>9730456</v>
      </c>
      <c r="DE36" s="624"/>
      <c r="DF36" s="624"/>
      <c r="DG36" s="624"/>
      <c r="DH36" s="624"/>
      <c r="DI36" s="624"/>
      <c r="DJ36" s="624"/>
      <c r="DK36" s="625"/>
      <c r="DL36" s="632">
        <v>6461830</v>
      </c>
      <c r="DM36" s="624"/>
      <c r="DN36" s="624"/>
      <c r="DO36" s="624"/>
      <c r="DP36" s="624"/>
      <c r="DQ36" s="624"/>
      <c r="DR36" s="624"/>
      <c r="DS36" s="624"/>
      <c r="DT36" s="624"/>
      <c r="DU36" s="624"/>
      <c r="DV36" s="625"/>
      <c r="DW36" s="628">
        <v>8.1999999999999993</v>
      </c>
      <c r="DX36" s="653"/>
      <c r="DY36" s="653"/>
      <c r="DZ36" s="653"/>
      <c r="EA36" s="653"/>
      <c r="EB36" s="653"/>
      <c r="EC36" s="654"/>
    </row>
    <row r="37" spans="2:133" ht="11.25" customHeight="1">
      <c r="AQ37" s="702" t="s">
        <v>310</v>
      </c>
      <c r="AR37" s="703"/>
      <c r="AS37" s="703"/>
      <c r="AT37" s="703"/>
      <c r="AU37" s="703"/>
      <c r="AV37" s="703"/>
      <c r="AW37" s="703"/>
      <c r="AX37" s="703"/>
      <c r="AY37" s="704"/>
      <c r="AZ37" s="623">
        <v>375208</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42237</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67746</v>
      </c>
      <c r="CS37" s="655"/>
      <c r="CT37" s="655"/>
      <c r="CU37" s="655"/>
      <c r="CV37" s="655"/>
      <c r="CW37" s="655"/>
      <c r="CX37" s="655"/>
      <c r="CY37" s="656"/>
      <c r="CZ37" s="657">
        <v>0</v>
      </c>
      <c r="DA37" s="658"/>
      <c r="DB37" s="658"/>
      <c r="DC37" s="659"/>
      <c r="DD37" s="632">
        <v>67746</v>
      </c>
      <c r="DE37" s="655"/>
      <c r="DF37" s="655"/>
      <c r="DG37" s="655"/>
      <c r="DH37" s="655"/>
      <c r="DI37" s="655"/>
      <c r="DJ37" s="655"/>
      <c r="DK37" s="656"/>
      <c r="DL37" s="632">
        <v>67746</v>
      </c>
      <c r="DM37" s="655"/>
      <c r="DN37" s="655"/>
      <c r="DO37" s="655"/>
      <c r="DP37" s="655"/>
      <c r="DQ37" s="655"/>
      <c r="DR37" s="655"/>
      <c r="DS37" s="655"/>
      <c r="DT37" s="655"/>
      <c r="DU37" s="655"/>
      <c r="DV37" s="656"/>
      <c r="DW37" s="628">
        <v>0.1</v>
      </c>
      <c r="DX37" s="653"/>
      <c r="DY37" s="653"/>
      <c r="DZ37" s="653"/>
      <c r="EA37" s="653"/>
      <c r="EB37" s="653"/>
      <c r="EC37" s="654"/>
    </row>
    <row r="38" spans="2:133" ht="11.25" customHeight="1">
      <c r="AQ38" s="702" t="s">
        <v>313</v>
      </c>
      <c r="AR38" s="703"/>
      <c r="AS38" s="703"/>
      <c r="AT38" s="703"/>
      <c r="AU38" s="703"/>
      <c r="AV38" s="703"/>
      <c r="AW38" s="703"/>
      <c r="AX38" s="703"/>
      <c r="AY38" s="704"/>
      <c r="AZ38" s="623">
        <v>201469</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65828</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11457030</v>
      </c>
      <c r="CS38" s="624"/>
      <c r="CT38" s="624"/>
      <c r="CU38" s="624"/>
      <c r="CV38" s="624"/>
      <c r="CW38" s="624"/>
      <c r="CX38" s="624"/>
      <c r="CY38" s="625"/>
      <c r="CZ38" s="657">
        <v>8.3000000000000007</v>
      </c>
      <c r="DA38" s="658"/>
      <c r="DB38" s="658"/>
      <c r="DC38" s="659"/>
      <c r="DD38" s="632">
        <v>9479541</v>
      </c>
      <c r="DE38" s="624"/>
      <c r="DF38" s="624"/>
      <c r="DG38" s="624"/>
      <c r="DH38" s="624"/>
      <c r="DI38" s="624"/>
      <c r="DJ38" s="624"/>
      <c r="DK38" s="625"/>
      <c r="DL38" s="632">
        <v>8412061</v>
      </c>
      <c r="DM38" s="624"/>
      <c r="DN38" s="624"/>
      <c r="DO38" s="624"/>
      <c r="DP38" s="624"/>
      <c r="DQ38" s="624"/>
      <c r="DR38" s="624"/>
      <c r="DS38" s="624"/>
      <c r="DT38" s="624"/>
      <c r="DU38" s="624"/>
      <c r="DV38" s="625"/>
      <c r="DW38" s="628">
        <v>10.7</v>
      </c>
      <c r="DX38" s="653"/>
      <c r="DY38" s="653"/>
      <c r="DZ38" s="653"/>
      <c r="EA38" s="653"/>
      <c r="EB38" s="653"/>
      <c r="EC38" s="654"/>
    </row>
    <row r="39" spans="2:133" ht="11.25" customHeight="1">
      <c r="AQ39" s="702" t="s">
        <v>316</v>
      </c>
      <c r="AR39" s="703"/>
      <c r="AS39" s="703"/>
      <c r="AT39" s="703"/>
      <c r="AU39" s="703"/>
      <c r="AV39" s="703"/>
      <c r="AW39" s="703"/>
      <c r="AX39" s="703"/>
      <c r="AY39" s="704"/>
      <c r="AZ39" s="623">
        <v>169724</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82</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2557147</v>
      </c>
      <c r="CS39" s="655"/>
      <c r="CT39" s="655"/>
      <c r="CU39" s="655"/>
      <c r="CV39" s="655"/>
      <c r="CW39" s="655"/>
      <c r="CX39" s="655"/>
      <c r="CY39" s="656"/>
      <c r="CZ39" s="657">
        <v>1.9</v>
      </c>
      <c r="DA39" s="658"/>
      <c r="DB39" s="658"/>
      <c r="DC39" s="659"/>
      <c r="DD39" s="632">
        <v>2537806</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2885928</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121</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7051700</v>
      </c>
      <c r="CS40" s="624"/>
      <c r="CT40" s="624"/>
      <c r="CU40" s="624"/>
      <c r="CV40" s="624"/>
      <c r="CW40" s="624"/>
      <c r="CX40" s="624"/>
      <c r="CY40" s="625"/>
      <c r="CZ40" s="657">
        <v>5.0999999999999996</v>
      </c>
      <c r="DA40" s="658"/>
      <c r="DB40" s="658"/>
      <c r="DC40" s="659"/>
      <c r="DD40" s="632">
        <v>1129001</v>
      </c>
      <c r="DE40" s="624"/>
      <c r="DF40" s="624"/>
      <c r="DG40" s="624"/>
      <c r="DH40" s="624"/>
      <c r="DI40" s="624"/>
      <c r="DJ40" s="624"/>
      <c r="DK40" s="625"/>
      <c r="DL40" s="632">
        <v>1109721</v>
      </c>
      <c r="DM40" s="624"/>
      <c r="DN40" s="624"/>
      <c r="DO40" s="624"/>
      <c r="DP40" s="624"/>
      <c r="DQ40" s="624"/>
      <c r="DR40" s="624"/>
      <c r="DS40" s="624"/>
      <c r="DT40" s="624"/>
      <c r="DU40" s="624"/>
      <c r="DV40" s="625"/>
      <c r="DW40" s="628">
        <v>1.4</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8026170</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349</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22407891</v>
      </c>
      <c r="CS42" s="624"/>
      <c r="CT42" s="624"/>
      <c r="CU42" s="624"/>
      <c r="CV42" s="624"/>
      <c r="CW42" s="624"/>
      <c r="CX42" s="624"/>
      <c r="CY42" s="625"/>
      <c r="CZ42" s="657">
        <v>16.2</v>
      </c>
      <c r="DA42" s="706"/>
      <c r="DB42" s="706"/>
      <c r="DC42" s="707"/>
      <c r="DD42" s="632">
        <v>2260850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784010</v>
      </c>
      <c r="CS43" s="655"/>
      <c r="CT43" s="655"/>
      <c r="CU43" s="655"/>
      <c r="CV43" s="655"/>
      <c r="CW43" s="655"/>
      <c r="CX43" s="655"/>
      <c r="CY43" s="656"/>
      <c r="CZ43" s="657">
        <v>0.6</v>
      </c>
      <c r="DA43" s="658"/>
      <c r="DB43" s="658"/>
      <c r="DC43" s="659"/>
      <c r="DD43" s="632">
        <v>783939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22353527</v>
      </c>
      <c r="CS44" s="624"/>
      <c r="CT44" s="624"/>
      <c r="CU44" s="624"/>
      <c r="CV44" s="624"/>
      <c r="CW44" s="624"/>
      <c r="CX44" s="624"/>
      <c r="CY44" s="625"/>
      <c r="CZ44" s="657">
        <v>16.2</v>
      </c>
      <c r="DA44" s="706"/>
      <c r="DB44" s="706"/>
      <c r="DC44" s="707"/>
      <c r="DD44" s="632">
        <v>2257390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7639426</v>
      </c>
      <c r="CS45" s="655"/>
      <c r="CT45" s="655"/>
      <c r="CU45" s="655"/>
      <c r="CV45" s="655"/>
      <c r="CW45" s="655"/>
      <c r="CX45" s="655"/>
      <c r="CY45" s="656"/>
      <c r="CZ45" s="657">
        <v>5.5</v>
      </c>
      <c r="DA45" s="658"/>
      <c r="DB45" s="658"/>
      <c r="DC45" s="659"/>
      <c r="DD45" s="632">
        <v>434575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14484594</v>
      </c>
      <c r="CS46" s="624"/>
      <c r="CT46" s="624"/>
      <c r="CU46" s="624"/>
      <c r="CV46" s="624"/>
      <c r="CW46" s="624"/>
      <c r="CX46" s="624"/>
      <c r="CY46" s="625"/>
      <c r="CZ46" s="657">
        <v>10.5</v>
      </c>
      <c r="DA46" s="706"/>
      <c r="DB46" s="706"/>
      <c r="DC46" s="707"/>
      <c r="DD46" s="632">
        <v>1777506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54364</v>
      </c>
      <c r="CS47" s="655"/>
      <c r="CT47" s="655"/>
      <c r="CU47" s="655"/>
      <c r="CV47" s="655"/>
      <c r="CW47" s="655"/>
      <c r="CX47" s="655"/>
      <c r="CY47" s="656"/>
      <c r="CZ47" s="657">
        <v>0</v>
      </c>
      <c r="DA47" s="658"/>
      <c r="DB47" s="658"/>
      <c r="DC47" s="659"/>
      <c r="DD47" s="632">
        <v>3460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156</v>
      </c>
      <c r="CS48" s="624"/>
      <c r="CT48" s="624"/>
      <c r="CU48" s="624"/>
      <c r="CV48" s="624"/>
      <c r="CW48" s="624"/>
      <c r="CX48" s="624"/>
      <c r="CY48" s="625"/>
      <c r="CZ48" s="657" t="s">
        <v>156</v>
      </c>
      <c r="DA48" s="706"/>
      <c r="DB48" s="706"/>
      <c r="DC48" s="707"/>
      <c r="DD48" s="632" t="s">
        <v>156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138023659</v>
      </c>
      <c r="CS49" s="691"/>
      <c r="CT49" s="691"/>
      <c r="CU49" s="691"/>
      <c r="CV49" s="691"/>
      <c r="CW49" s="691"/>
      <c r="CX49" s="691"/>
      <c r="CY49" s="718"/>
      <c r="CZ49" s="719">
        <v>100</v>
      </c>
      <c r="DA49" s="720"/>
      <c r="DB49" s="720"/>
      <c r="DC49" s="721"/>
      <c r="DD49" s="722">
        <v>81522134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139185</v>
      </c>
      <c r="R7" s="753"/>
      <c r="S7" s="753"/>
      <c r="T7" s="753"/>
      <c r="U7" s="753"/>
      <c r="V7" s="753">
        <v>137283</v>
      </c>
      <c r="W7" s="753"/>
      <c r="X7" s="753"/>
      <c r="Y7" s="753"/>
      <c r="Z7" s="753"/>
      <c r="AA7" s="753">
        <v>1902</v>
      </c>
      <c r="AB7" s="753"/>
      <c r="AC7" s="753"/>
      <c r="AD7" s="753"/>
      <c r="AE7" s="754"/>
      <c r="AF7" s="755">
        <v>1451</v>
      </c>
      <c r="AG7" s="756"/>
      <c r="AH7" s="756"/>
      <c r="AI7" s="756"/>
      <c r="AJ7" s="757"/>
      <c r="AK7" s="792">
        <v>277</v>
      </c>
      <c r="AL7" s="793"/>
      <c r="AM7" s="793"/>
      <c r="AN7" s="793"/>
      <c r="AO7" s="793"/>
      <c r="AP7" s="793">
        <v>140522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541</v>
      </c>
      <c r="BT7" s="797"/>
      <c r="BU7" s="797"/>
      <c r="BV7" s="797"/>
      <c r="BW7" s="797"/>
      <c r="BX7" s="797"/>
      <c r="BY7" s="797"/>
      <c r="BZ7" s="797"/>
      <c r="CA7" s="797"/>
      <c r="CB7" s="797"/>
      <c r="CC7" s="797"/>
      <c r="CD7" s="797"/>
      <c r="CE7" s="797"/>
      <c r="CF7" s="797"/>
      <c r="CG7" s="798"/>
      <c r="CH7" s="789">
        <v>0</v>
      </c>
      <c r="CI7" s="790"/>
      <c r="CJ7" s="790"/>
      <c r="CK7" s="790"/>
      <c r="CL7" s="791"/>
      <c r="CM7" s="789">
        <v>456</v>
      </c>
      <c r="CN7" s="790"/>
      <c r="CO7" s="790"/>
      <c r="CP7" s="790"/>
      <c r="CQ7" s="791"/>
      <c r="CR7" s="789">
        <v>10</v>
      </c>
      <c r="CS7" s="790"/>
      <c r="CT7" s="790"/>
      <c r="CU7" s="790"/>
      <c r="CV7" s="791"/>
      <c r="CW7" s="789" t="s">
        <v>534</v>
      </c>
      <c r="CX7" s="790"/>
      <c r="CY7" s="790"/>
      <c r="CZ7" s="790"/>
      <c r="DA7" s="791"/>
      <c r="DB7" s="789">
        <v>1121</v>
      </c>
      <c r="DC7" s="790"/>
      <c r="DD7" s="790"/>
      <c r="DE7" s="790"/>
      <c r="DF7" s="791"/>
      <c r="DG7" s="789" t="s">
        <v>534</v>
      </c>
      <c r="DH7" s="790"/>
      <c r="DI7" s="790"/>
      <c r="DJ7" s="790"/>
      <c r="DK7" s="791"/>
      <c r="DL7" s="789" t="s">
        <v>534</v>
      </c>
      <c r="DM7" s="790"/>
      <c r="DN7" s="790"/>
      <c r="DO7" s="790"/>
      <c r="DP7" s="791"/>
      <c r="DQ7" s="789" t="s">
        <v>534</v>
      </c>
      <c r="DR7" s="790"/>
      <c r="DS7" s="790"/>
      <c r="DT7" s="790"/>
      <c r="DU7" s="791"/>
      <c r="DV7" s="770"/>
      <c r="DW7" s="771"/>
      <c r="DX7" s="771"/>
      <c r="DY7" s="771"/>
      <c r="DZ7" s="772"/>
      <c r="EA7" s="205"/>
    </row>
    <row r="8" spans="1:131" s="206" customFormat="1" ht="26.25" customHeight="1">
      <c r="A8" s="212">
        <v>2</v>
      </c>
      <c r="B8" s="773" t="s">
        <v>360</v>
      </c>
      <c r="C8" s="774"/>
      <c r="D8" s="774"/>
      <c r="E8" s="774"/>
      <c r="F8" s="774"/>
      <c r="G8" s="774"/>
      <c r="H8" s="774"/>
      <c r="I8" s="774"/>
      <c r="J8" s="774"/>
      <c r="K8" s="774"/>
      <c r="L8" s="774"/>
      <c r="M8" s="774"/>
      <c r="N8" s="774"/>
      <c r="O8" s="774"/>
      <c r="P8" s="775"/>
      <c r="Q8" s="776">
        <v>1645</v>
      </c>
      <c r="R8" s="777"/>
      <c r="S8" s="777"/>
      <c r="T8" s="777"/>
      <c r="U8" s="777"/>
      <c r="V8" s="777">
        <v>1533</v>
      </c>
      <c r="W8" s="777"/>
      <c r="X8" s="777"/>
      <c r="Y8" s="777"/>
      <c r="Z8" s="777"/>
      <c r="AA8" s="777">
        <v>112</v>
      </c>
      <c r="AB8" s="777"/>
      <c r="AC8" s="777"/>
      <c r="AD8" s="777"/>
      <c r="AE8" s="778"/>
      <c r="AF8" s="779">
        <v>112</v>
      </c>
      <c r="AG8" s="780"/>
      <c r="AH8" s="780"/>
      <c r="AI8" s="780"/>
      <c r="AJ8" s="781"/>
      <c r="AK8" s="782">
        <v>818</v>
      </c>
      <c r="AL8" s="783"/>
      <c r="AM8" s="783"/>
      <c r="AN8" s="783"/>
      <c r="AO8" s="783"/>
      <c r="AP8" s="783" t="s">
        <v>534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542</v>
      </c>
      <c r="BT8" s="787"/>
      <c r="BU8" s="787"/>
      <c r="BV8" s="787"/>
      <c r="BW8" s="787"/>
      <c r="BX8" s="787"/>
      <c r="BY8" s="787"/>
      <c r="BZ8" s="787"/>
      <c r="CA8" s="787"/>
      <c r="CB8" s="787"/>
      <c r="CC8" s="787"/>
      <c r="CD8" s="787"/>
      <c r="CE8" s="787"/>
      <c r="CF8" s="787"/>
      <c r="CG8" s="788"/>
      <c r="CH8" s="799">
        <v>31</v>
      </c>
      <c r="CI8" s="800"/>
      <c r="CJ8" s="800"/>
      <c r="CK8" s="800"/>
      <c r="CL8" s="801"/>
      <c r="CM8" s="799">
        <v>1784</v>
      </c>
      <c r="CN8" s="800"/>
      <c r="CO8" s="800"/>
      <c r="CP8" s="800"/>
      <c r="CQ8" s="801"/>
      <c r="CR8" s="799">
        <v>8</v>
      </c>
      <c r="CS8" s="800"/>
      <c r="CT8" s="800"/>
      <c r="CU8" s="800"/>
      <c r="CV8" s="801"/>
      <c r="CW8" s="799">
        <v>8</v>
      </c>
      <c r="CX8" s="800"/>
      <c r="CY8" s="800"/>
      <c r="CZ8" s="800"/>
      <c r="DA8" s="801"/>
      <c r="DB8" s="799" t="s">
        <v>534</v>
      </c>
      <c r="DC8" s="800"/>
      <c r="DD8" s="800"/>
      <c r="DE8" s="800"/>
      <c r="DF8" s="801"/>
      <c r="DG8" s="799" t="s">
        <v>534</v>
      </c>
      <c r="DH8" s="800"/>
      <c r="DI8" s="800"/>
      <c r="DJ8" s="800"/>
      <c r="DK8" s="801"/>
      <c r="DL8" s="799" t="s">
        <v>534</v>
      </c>
      <c r="DM8" s="800"/>
      <c r="DN8" s="800"/>
      <c r="DO8" s="800"/>
      <c r="DP8" s="801"/>
      <c r="DQ8" s="799" t="s">
        <v>534</v>
      </c>
      <c r="DR8" s="800"/>
      <c r="DS8" s="800"/>
      <c r="DT8" s="800"/>
      <c r="DU8" s="801"/>
      <c r="DV8" s="802"/>
      <c r="DW8" s="803"/>
      <c r="DX8" s="803"/>
      <c r="DY8" s="803"/>
      <c r="DZ8" s="804"/>
      <c r="EA8" s="205"/>
    </row>
    <row r="9" spans="1:131" s="206" customFormat="1" ht="26.25" customHeight="1">
      <c r="A9" s="212">
        <v>3</v>
      </c>
      <c r="B9" s="773" t="s">
        <v>361</v>
      </c>
      <c r="C9" s="774"/>
      <c r="D9" s="774"/>
      <c r="E9" s="774"/>
      <c r="F9" s="774"/>
      <c r="G9" s="774"/>
      <c r="H9" s="774"/>
      <c r="I9" s="774"/>
      <c r="J9" s="774"/>
      <c r="K9" s="774"/>
      <c r="L9" s="774"/>
      <c r="M9" s="774"/>
      <c r="N9" s="774"/>
      <c r="O9" s="774"/>
      <c r="P9" s="775"/>
      <c r="Q9" s="776">
        <v>174</v>
      </c>
      <c r="R9" s="777"/>
      <c r="S9" s="777"/>
      <c r="T9" s="777"/>
      <c r="U9" s="777"/>
      <c r="V9" s="777">
        <v>159</v>
      </c>
      <c r="W9" s="777"/>
      <c r="X9" s="777"/>
      <c r="Y9" s="777"/>
      <c r="Z9" s="777"/>
      <c r="AA9" s="777">
        <v>16</v>
      </c>
      <c r="AB9" s="777"/>
      <c r="AC9" s="777"/>
      <c r="AD9" s="777"/>
      <c r="AE9" s="778"/>
      <c r="AF9" s="779">
        <v>16</v>
      </c>
      <c r="AG9" s="780"/>
      <c r="AH9" s="780"/>
      <c r="AI9" s="780"/>
      <c r="AJ9" s="781"/>
      <c r="AK9" s="782">
        <v>102</v>
      </c>
      <c r="AL9" s="783"/>
      <c r="AM9" s="783"/>
      <c r="AN9" s="783"/>
      <c r="AO9" s="783"/>
      <c r="AP9" s="783">
        <v>1564</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543</v>
      </c>
      <c r="BT9" s="787"/>
      <c r="BU9" s="787"/>
      <c r="BV9" s="787"/>
      <c r="BW9" s="787"/>
      <c r="BX9" s="787"/>
      <c r="BY9" s="787"/>
      <c r="BZ9" s="787"/>
      <c r="CA9" s="787"/>
      <c r="CB9" s="787"/>
      <c r="CC9" s="787"/>
      <c r="CD9" s="787"/>
      <c r="CE9" s="787"/>
      <c r="CF9" s="787"/>
      <c r="CG9" s="788"/>
      <c r="CH9" s="799">
        <v>5</v>
      </c>
      <c r="CI9" s="800"/>
      <c r="CJ9" s="800"/>
      <c r="CK9" s="800"/>
      <c r="CL9" s="801"/>
      <c r="CM9" s="799">
        <v>-54</v>
      </c>
      <c r="CN9" s="800"/>
      <c r="CO9" s="800"/>
      <c r="CP9" s="800"/>
      <c r="CQ9" s="801"/>
      <c r="CR9" s="799">
        <v>235</v>
      </c>
      <c r="CS9" s="800"/>
      <c r="CT9" s="800"/>
      <c r="CU9" s="800"/>
      <c r="CV9" s="801"/>
      <c r="CW9" s="799" t="s">
        <v>534</v>
      </c>
      <c r="CX9" s="800"/>
      <c r="CY9" s="800"/>
      <c r="CZ9" s="800"/>
      <c r="DA9" s="801"/>
      <c r="DB9" s="799">
        <v>108</v>
      </c>
      <c r="DC9" s="800"/>
      <c r="DD9" s="800"/>
      <c r="DE9" s="800"/>
      <c r="DF9" s="801"/>
      <c r="DG9" s="799" t="s">
        <v>534</v>
      </c>
      <c r="DH9" s="800"/>
      <c r="DI9" s="800"/>
      <c r="DJ9" s="800"/>
      <c r="DK9" s="801"/>
      <c r="DL9" s="799" t="s">
        <v>534</v>
      </c>
      <c r="DM9" s="800"/>
      <c r="DN9" s="800"/>
      <c r="DO9" s="800"/>
      <c r="DP9" s="801"/>
      <c r="DQ9" s="799" t="s">
        <v>534</v>
      </c>
      <c r="DR9" s="800"/>
      <c r="DS9" s="800"/>
      <c r="DT9" s="800"/>
      <c r="DU9" s="801"/>
      <c r="DV9" s="802"/>
      <c r="DW9" s="803"/>
      <c r="DX9" s="803"/>
      <c r="DY9" s="803"/>
      <c r="DZ9" s="804"/>
      <c r="EA9" s="205"/>
    </row>
    <row r="10" spans="1:131" s="206" customFormat="1" ht="26.25" customHeight="1">
      <c r="A10" s="212">
        <v>4</v>
      </c>
      <c r="B10" s="773" t="s">
        <v>362</v>
      </c>
      <c r="C10" s="774"/>
      <c r="D10" s="774"/>
      <c r="E10" s="774"/>
      <c r="F10" s="774"/>
      <c r="G10" s="774"/>
      <c r="H10" s="774"/>
      <c r="I10" s="774"/>
      <c r="J10" s="774"/>
      <c r="K10" s="774"/>
      <c r="L10" s="774"/>
      <c r="M10" s="774"/>
      <c r="N10" s="774"/>
      <c r="O10" s="774"/>
      <c r="P10" s="775"/>
      <c r="Q10" s="776">
        <v>62</v>
      </c>
      <c r="R10" s="777"/>
      <c r="S10" s="777"/>
      <c r="T10" s="777"/>
      <c r="U10" s="777"/>
      <c r="V10" s="777">
        <v>58</v>
      </c>
      <c r="W10" s="777"/>
      <c r="X10" s="777"/>
      <c r="Y10" s="777"/>
      <c r="Z10" s="777"/>
      <c r="AA10" s="777">
        <v>4</v>
      </c>
      <c r="AB10" s="777"/>
      <c r="AC10" s="777"/>
      <c r="AD10" s="777"/>
      <c r="AE10" s="778"/>
      <c r="AF10" s="779">
        <v>4</v>
      </c>
      <c r="AG10" s="780"/>
      <c r="AH10" s="780"/>
      <c r="AI10" s="780"/>
      <c r="AJ10" s="781"/>
      <c r="AK10" s="782">
        <v>3</v>
      </c>
      <c r="AL10" s="783"/>
      <c r="AM10" s="783"/>
      <c r="AN10" s="783"/>
      <c r="AO10" s="783"/>
      <c r="AP10" s="783" t="s">
        <v>534</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544</v>
      </c>
      <c r="BT10" s="787"/>
      <c r="BU10" s="787"/>
      <c r="BV10" s="787"/>
      <c r="BW10" s="787"/>
      <c r="BX10" s="787"/>
      <c r="BY10" s="787"/>
      <c r="BZ10" s="787"/>
      <c r="CA10" s="787"/>
      <c r="CB10" s="787"/>
      <c r="CC10" s="787"/>
      <c r="CD10" s="787"/>
      <c r="CE10" s="787"/>
      <c r="CF10" s="787"/>
      <c r="CG10" s="788"/>
      <c r="CH10" s="799">
        <v>11</v>
      </c>
      <c r="CI10" s="800"/>
      <c r="CJ10" s="800"/>
      <c r="CK10" s="800"/>
      <c r="CL10" s="801"/>
      <c r="CM10" s="799">
        <v>141</v>
      </c>
      <c r="CN10" s="800"/>
      <c r="CO10" s="800"/>
      <c r="CP10" s="800"/>
      <c r="CQ10" s="801"/>
      <c r="CR10" s="799">
        <v>20</v>
      </c>
      <c r="CS10" s="800"/>
      <c r="CT10" s="800"/>
      <c r="CU10" s="800"/>
      <c r="CV10" s="801"/>
      <c r="CW10" s="799" t="s">
        <v>534</v>
      </c>
      <c r="CX10" s="800"/>
      <c r="CY10" s="800"/>
      <c r="CZ10" s="800"/>
      <c r="DA10" s="801"/>
      <c r="DB10" s="799" t="s">
        <v>534</v>
      </c>
      <c r="DC10" s="800"/>
      <c r="DD10" s="800"/>
      <c r="DE10" s="800"/>
      <c r="DF10" s="801"/>
      <c r="DG10" s="799" t="s">
        <v>534</v>
      </c>
      <c r="DH10" s="800"/>
      <c r="DI10" s="800"/>
      <c r="DJ10" s="800"/>
      <c r="DK10" s="801"/>
      <c r="DL10" s="799" t="s">
        <v>534</v>
      </c>
      <c r="DM10" s="800"/>
      <c r="DN10" s="800"/>
      <c r="DO10" s="800"/>
      <c r="DP10" s="801"/>
      <c r="DQ10" s="799" t="s">
        <v>534</v>
      </c>
      <c r="DR10" s="800"/>
      <c r="DS10" s="800"/>
      <c r="DT10" s="800"/>
      <c r="DU10" s="801"/>
      <c r="DV10" s="802"/>
      <c r="DW10" s="803"/>
      <c r="DX10" s="803"/>
      <c r="DY10" s="803"/>
      <c r="DZ10" s="804"/>
      <c r="EA10" s="205"/>
    </row>
    <row r="11" spans="1:131" s="206" customFormat="1" ht="26.25" customHeight="1">
      <c r="A11" s="212">
        <v>5</v>
      </c>
      <c r="B11" s="773" t="s">
        <v>363</v>
      </c>
      <c r="C11" s="774"/>
      <c r="D11" s="774"/>
      <c r="E11" s="774"/>
      <c r="F11" s="774"/>
      <c r="G11" s="774"/>
      <c r="H11" s="774"/>
      <c r="I11" s="774"/>
      <c r="J11" s="774"/>
      <c r="K11" s="774"/>
      <c r="L11" s="774"/>
      <c r="M11" s="774"/>
      <c r="N11" s="774"/>
      <c r="O11" s="774"/>
      <c r="P11" s="775"/>
      <c r="Q11" s="776">
        <v>154</v>
      </c>
      <c r="R11" s="777"/>
      <c r="S11" s="777"/>
      <c r="T11" s="777"/>
      <c r="U11" s="777"/>
      <c r="V11" s="777">
        <v>15</v>
      </c>
      <c r="W11" s="777"/>
      <c r="X11" s="777"/>
      <c r="Y11" s="777"/>
      <c r="Z11" s="777"/>
      <c r="AA11" s="777">
        <v>139</v>
      </c>
      <c r="AB11" s="777"/>
      <c r="AC11" s="777"/>
      <c r="AD11" s="777"/>
      <c r="AE11" s="778"/>
      <c r="AF11" s="779">
        <v>139</v>
      </c>
      <c r="AG11" s="780"/>
      <c r="AH11" s="780"/>
      <c r="AI11" s="780"/>
      <c r="AJ11" s="781"/>
      <c r="AK11" s="782">
        <v>1</v>
      </c>
      <c r="AL11" s="783"/>
      <c r="AM11" s="783"/>
      <c r="AN11" s="783"/>
      <c r="AO11" s="783"/>
      <c r="AP11" s="783" t="s">
        <v>534</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545</v>
      </c>
      <c r="BT11" s="787"/>
      <c r="BU11" s="787"/>
      <c r="BV11" s="787"/>
      <c r="BW11" s="787"/>
      <c r="BX11" s="787"/>
      <c r="BY11" s="787"/>
      <c r="BZ11" s="787"/>
      <c r="CA11" s="787"/>
      <c r="CB11" s="787"/>
      <c r="CC11" s="787"/>
      <c r="CD11" s="787"/>
      <c r="CE11" s="787"/>
      <c r="CF11" s="787"/>
      <c r="CG11" s="788"/>
      <c r="CH11" s="799">
        <v>6</v>
      </c>
      <c r="CI11" s="800"/>
      <c r="CJ11" s="800"/>
      <c r="CK11" s="800"/>
      <c r="CL11" s="801"/>
      <c r="CM11" s="799">
        <v>415</v>
      </c>
      <c r="CN11" s="800"/>
      <c r="CO11" s="800"/>
      <c r="CP11" s="800"/>
      <c r="CQ11" s="801"/>
      <c r="CR11" s="799">
        <v>300</v>
      </c>
      <c r="CS11" s="800"/>
      <c r="CT11" s="800"/>
      <c r="CU11" s="800"/>
      <c r="CV11" s="801"/>
      <c r="CW11" s="799">
        <v>64</v>
      </c>
      <c r="CX11" s="800"/>
      <c r="CY11" s="800"/>
      <c r="CZ11" s="800"/>
      <c r="DA11" s="801"/>
      <c r="DB11" s="799" t="s">
        <v>534</v>
      </c>
      <c r="DC11" s="800"/>
      <c r="DD11" s="800"/>
      <c r="DE11" s="800"/>
      <c r="DF11" s="801"/>
      <c r="DG11" s="799" t="s">
        <v>534</v>
      </c>
      <c r="DH11" s="800"/>
      <c r="DI11" s="800"/>
      <c r="DJ11" s="800"/>
      <c r="DK11" s="801"/>
      <c r="DL11" s="799" t="s">
        <v>534</v>
      </c>
      <c r="DM11" s="800"/>
      <c r="DN11" s="800"/>
      <c r="DO11" s="800"/>
      <c r="DP11" s="801"/>
      <c r="DQ11" s="799" t="s">
        <v>534</v>
      </c>
      <c r="DR11" s="800"/>
      <c r="DS11" s="800"/>
      <c r="DT11" s="800"/>
      <c r="DU11" s="801"/>
      <c r="DV11" s="802"/>
      <c r="DW11" s="803"/>
      <c r="DX11" s="803"/>
      <c r="DY11" s="803"/>
      <c r="DZ11" s="804"/>
      <c r="EA11" s="205"/>
    </row>
    <row r="12" spans="1:131" s="206" customFormat="1" ht="26.25" customHeight="1">
      <c r="A12" s="212">
        <v>6</v>
      </c>
      <c r="B12" s="773" t="s">
        <v>364</v>
      </c>
      <c r="C12" s="774"/>
      <c r="D12" s="774"/>
      <c r="E12" s="774"/>
      <c r="F12" s="774"/>
      <c r="G12" s="774"/>
      <c r="H12" s="774"/>
      <c r="I12" s="774"/>
      <c r="J12" s="774"/>
      <c r="K12" s="774"/>
      <c r="L12" s="774"/>
      <c r="M12" s="774"/>
      <c r="N12" s="774"/>
      <c r="O12" s="774"/>
      <c r="P12" s="775"/>
      <c r="Q12" s="776">
        <v>843</v>
      </c>
      <c r="R12" s="777"/>
      <c r="S12" s="777"/>
      <c r="T12" s="777"/>
      <c r="U12" s="777"/>
      <c r="V12" s="777">
        <v>843</v>
      </c>
      <c r="W12" s="777"/>
      <c r="X12" s="777"/>
      <c r="Y12" s="777"/>
      <c r="Z12" s="777"/>
      <c r="AA12" s="777" t="s">
        <v>534</v>
      </c>
      <c r="AB12" s="777"/>
      <c r="AC12" s="777"/>
      <c r="AD12" s="777"/>
      <c r="AE12" s="778"/>
      <c r="AF12" s="779" t="s">
        <v>109</v>
      </c>
      <c r="AG12" s="780"/>
      <c r="AH12" s="780"/>
      <c r="AI12" s="780"/>
      <c r="AJ12" s="781"/>
      <c r="AK12" s="782" t="s">
        <v>534</v>
      </c>
      <c r="AL12" s="783"/>
      <c r="AM12" s="783"/>
      <c r="AN12" s="783"/>
      <c r="AO12" s="783"/>
      <c r="AP12" s="783">
        <v>3516</v>
      </c>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546</v>
      </c>
      <c r="BT12" s="787"/>
      <c r="BU12" s="787"/>
      <c r="BV12" s="787"/>
      <c r="BW12" s="787"/>
      <c r="BX12" s="787"/>
      <c r="BY12" s="787"/>
      <c r="BZ12" s="787"/>
      <c r="CA12" s="787"/>
      <c r="CB12" s="787"/>
      <c r="CC12" s="787"/>
      <c r="CD12" s="787"/>
      <c r="CE12" s="787"/>
      <c r="CF12" s="787"/>
      <c r="CG12" s="788"/>
      <c r="CH12" s="799">
        <v>0</v>
      </c>
      <c r="CI12" s="800"/>
      <c r="CJ12" s="800"/>
      <c r="CK12" s="800"/>
      <c r="CL12" s="801"/>
      <c r="CM12" s="799">
        <v>62</v>
      </c>
      <c r="CN12" s="800"/>
      <c r="CO12" s="800"/>
      <c r="CP12" s="800"/>
      <c r="CQ12" s="801"/>
      <c r="CR12" s="799">
        <v>5</v>
      </c>
      <c r="CS12" s="800"/>
      <c r="CT12" s="800"/>
      <c r="CU12" s="800"/>
      <c r="CV12" s="801"/>
      <c r="CW12" s="799" t="s">
        <v>534</v>
      </c>
      <c r="CX12" s="800"/>
      <c r="CY12" s="800"/>
      <c r="CZ12" s="800"/>
      <c r="DA12" s="801"/>
      <c r="DB12" s="799" t="s">
        <v>534</v>
      </c>
      <c r="DC12" s="800"/>
      <c r="DD12" s="800"/>
      <c r="DE12" s="800"/>
      <c r="DF12" s="801"/>
      <c r="DG12" s="799" t="s">
        <v>534</v>
      </c>
      <c r="DH12" s="800"/>
      <c r="DI12" s="800"/>
      <c r="DJ12" s="800"/>
      <c r="DK12" s="801"/>
      <c r="DL12" s="799" t="s">
        <v>534</v>
      </c>
      <c r="DM12" s="800"/>
      <c r="DN12" s="800"/>
      <c r="DO12" s="800"/>
      <c r="DP12" s="801"/>
      <c r="DQ12" s="799" t="s">
        <v>534</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547</v>
      </c>
      <c r="BT13" s="787"/>
      <c r="BU13" s="787"/>
      <c r="BV13" s="787"/>
      <c r="BW13" s="787"/>
      <c r="BX13" s="787"/>
      <c r="BY13" s="787"/>
      <c r="BZ13" s="787"/>
      <c r="CA13" s="787"/>
      <c r="CB13" s="787"/>
      <c r="CC13" s="787"/>
      <c r="CD13" s="787"/>
      <c r="CE13" s="787"/>
      <c r="CF13" s="787"/>
      <c r="CG13" s="788"/>
      <c r="CH13" s="799">
        <v>-6</v>
      </c>
      <c r="CI13" s="800"/>
      <c r="CJ13" s="800"/>
      <c r="CK13" s="800"/>
      <c r="CL13" s="801"/>
      <c r="CM13" s="799">
        <v>-11</v>
      </c>
      <c r="CN13" s="800"/>
      <c r="CO13" s="800"/>
      <c r="CP13" s="800"/>
      <c r="CQ13" s="801"/>
      <c r="CR13" s="799">
        <v>52</v>
      </c>
      <c r="CS13" s="800"/>
      <c r="CT13" s="800"/>
      <c r="CU13" s="800"/>
      <c r="CV13" s="801"/>
      <c r="CW13" s="799" t="s">
        <v>534</v>
      </c>
      <c r="CX13" s="800"/>
      <c r="CY13" s="800"/>
      <c r="CZ13" s="800"/>
      <c r="DA13" s="801"/>
      <c r="DB13" s="799" t="s">
        <v>534</v>
      </c>
      <c r="DC13" s="800"/>
      <c r="DD13" s="800"/>
      <c r="DE13" s="800"/>
      <c r="DF13" s="801"/>
      <c r="DG13" s="799" t="s">
        <v>534</v>
      </c>
      <c r="DH13" s="800"/>
      <c r="DI13" s="800"/>
      <c r="DJ13" s="800"/>
      <c r="DK13" s="801"/>
      <c r="DL13" s="805" t="s">
        <v>534</v>
      </c>
      <c r="DM13" s="800"/>
      <c r="DN13" s="800"/>
      <c r="DO13" s="800"/>
      <c r="DP13" s="801"/>
      <c r="DQ13" s="799" t="s">
        <v>534</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548</v>
      </c>
      <c r="BT14" s="787"/>
      <c r="BU14" s="787"/>
      <c r="BV14" s="787"/>
      <c r="BW14" s="787"/>
      <c r="BX14" s="787"/>
      <c r="BY14" s="787"/>
      <c r="BZ14" s="787"/>
      <c r="CA14" s="787"/>
      <c r="CB14" s="787"/>
      <c r="CC14" s="787"/>
      <c r="CD14" s="787"/>
      <c r="CE14" s="787"/>
      <c r="CF14" s="787"/>
      <c r="CG14" s="788"/>
      <c r="CH14" s="799">
        <v>7</v>
      </c>
      <c r="CI14" s="800"/>
      <c r="CJ14" s="800"/>
      <c r="CK14" s="800"/>
      <c r="CL14" s="801"/>
      <c r="CM14" s="799">
        <v>25</v>
      </c>
      <c r="CN14" s="800"/>
      <c r="CO14" s="800"/>
      <c r="CP14" s="800"/>
      <c r="CQ14" s="801"/>
      <c r="CR14" s="799">
        <v>30</v>
      </c>
      <c r="CS14" s="800"/>
      <c r="CT14" s="800"/>
      <c r="CU14" s="800"/>
      <c r="CV14" s="801"/>
      <c r="CW14" s="799" t="s">
        <v>534</v>
      </c>
      <c r="CX14" s="800"/>
      <c r="CY14" s="800"/>
      <c r="CZ14" s="800"/>
      <c r="DA14" s="801"/>
      <c r="DB14" s="799" t="s">
        <v>534</v>
      </c>
      <c r="DC14" s="800"/>
      <c r="DD14" s="800"/>
      <c r="DE14" s="800"/>
      <c r="DF14" s="801"/>
      <c r="DG14" s="805" t="s">
        <v>534</v>
      </c>
      <c r="DH14" s="800"/>
      <c r="DI14" s="800"/>
      <c r="DJ14" s="800"/>
      <c r="DK14" s="801"/>
      <c r="DL14" s="799" t="s">
        <v>534</v>
      </c>
      <c r="DM14" s="800"/>
      <c r="DN14" s="800"/>
      <c r="DO14" s="800"/>
      <c r="DP14" s="801"/>
      <c r="DQ14" s="799" t="s">
        <v>534</v>
      </c>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549</v>
      </c>
      <c r="BT15" s="787"/>
      <c r="BU15" s="787"/>
      <c r="BV15" s="787"/>
      <c r="BW15" s="787"/>
      <c r="BX15" s="787"/>
      <c r="BY15" s="787"/>
      <c r="BZ15" s="787"/>
      <c r="CA15" s="787"/>
      <c r="CB15" s="787"/>
      <c r="CC15" s="787"/>
      <c r="CD15" s="787"/>
      <c r="CE15" s="787"/>
      <c r="CF15" s="787"/>
      <c r="CG15" s="788"/>
      <c r="CH15" s="799">
        <v>-31</v>
      </c>
      <c r="CI15" s="800"/>
      <c r="CJ15" s="800"/>
      <c r="CK15" s="800"/>
      <c r="CL15" s="801"/>
      <c r="CM15" s="799">
        <v>131</v>
      </c>
      <c r="CN15" s="800"/>
      <c r="CO15" s="800"/>
      <c r="CP15" s="800"/>
      <c r="CQ15" s="801"/>
      <c r="CR15" s="799">
        <v>30</v>
      </c>
      <c r="CS15" s="800"/>
      <c r="CT15" s="800"/>
      <c r="CU15" s="800"/>
      <c r="CV15" s="801"/>
      <c r="CW15" s="799" t="s">
        <v>534</v>
      </c>
      <c r="CX15" s="800"/>
      <c r="CY15" s="800"/>
      <c r="CZ15" s="800"/>
      <c r="DA15" s="801"/>
      <c r="DB15" s="799" t="s">
        <v>534</v>
      </c>
      <c r="DC15" s="800"/>
      <c r="DD15" s="800"/>
      <c r="DE15" s="800"/>
      <c r="DF15" s="801"/>
      <c r="DG15" s="799" t="s">
        <v>534</v>
      </c>
      <c r="DH15" s="800"/>
      <c r="DI15" s="800"/>
      <c r="DJ15" s="800"/>
      <c r="DK15" s="801"/>
      <c r="DL15" s="799" t="s">
        <v>534</v>
      </c>
      <c r="DM15" s="800"/>
      <c r="DN15" s="800"/>
      <c r="DO15" s="800"/>
      <c r="DP15" s="801"/>
      <c r="DQ15" s="799" t="s">
        <v>534</v>
      </c>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550</v>
      </c>
      <c r="BT16" s="787"/>
      <c r="BU16" s="787"/>
      <c r="BV16" s="787"/>
      <c r="BW16" s="787"/>
      <c r="BX16" s="787"/>
      <c r="BY16" s="787"/>
      <c r="BZ16" s="787"/>
      <c r="CA16" s="787"/>
      <c r="CB16" s="787"/>
      <c r="CC16" s="787"/>
      <c r="CD16" s="787"/>
      <c r="CE16" s="787"/>
      <c r="CF16" s="787"/>
      <c r="CG16" s="788"/>
      <c r="CH16" s="799">
        <v>3</v>
      </c>
      <c r="CI16" s="800"/>
      <c r="CJ16" s="800"/>
      <c r="CK16" s="800"/>
      <c r="CL16" s="801"/>
      <c r="CM16" s="799">
        <v>3371</v>
      </c>
      <c r="CN16" s="800"/>
      <c r="CO16" s="800"/>
      <c r="CP16" s="800"/>
      <c r="CQ16" s="801"/>
      <c r="CR16" s="799">
        <v>3608</v>
      </c>
      <c r="CS16" s="800"/>
      <c r="CT16" s="800"/>
      <c r="CU16" s="800"/>
      <c r="CV16" s="801"/>
      <c r="CW16" s="799">
        <v>900</v>
      </c>
      <c r="CX16" s="800"/>
      <c r="CY16" s="800"/>
      <c r="CZ16" s="800"/>
      <c r="DA16" s="801"/>
      <c r="DB16" s="799" t="s">
        <v>534</v>
      </c>
      <c r="DC16" s="800"/>
      <c r="DD16" s="800"/>
      <c r="DE16" s="800"/>
      <c r="DF16" s="801"/>
      <c r="DG16" s="799" t="s">
        <v>534</v>
      </c>
      <c r="DH16" s="800"/>
      <c r="DI16" s="800"/>
      <c r="DJ16" s="800"/>
      <c r="DK16" s="801"/>
      <c r="DL16" s="799" t="s">
        <v>534</v>
      </c>
      <c r="DM16" s="800"/>
      <c r="DN16" s="800"/>
      <c r="DO16" s="800"/>
      <c r="DP16" s="801"/>
      <c r="DQ16" s="799" t="s">
        <v>534</v>
      </c>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t="s">
        <v>551</v>
      </c>
      <c r="BS17" s="786" t="s">
        <v>552</v>
      </c>
      <c r="BT17" s="787"/>
      <c r="BU17" s="787"/>
      <c r="BV17" s="787"/>
      <c r="BW17" s="787"/>
      <c r="BX17" s="787"/>
      <c r="BY17" s="787"/>
      <c r="BZ17" s="787"/>
      <c r="CA17" s="787"/>
      <c r="CB17" s="787"/>
      <c r="CC17" s="787"/>
      <c r="CD17" s="787"/>
      <c r="CE17" s="787"/>
      <c r="CF17" s="787"/>
      <c r="CG17" s="788"/>
      <c r="CH17" s="799">
        <v>15</v>
      </c>
      <c r="CI17" s="800"/>
      <c r="CJ17" s="800"/>
      <c r="CK17" s="800"/>
      <c r="CL17" s="801"/>
      <c r="CM17" s="799">
        <v>2215</v>
      </c>
      <c r="CN17" s="800"/>
      <c r="CO17" s="800"/>
      <c r="CP17" s="800"/>
      <c r="CQ17" s="801"/>
      <c r="CR17" s="799" t="s">
        <v>534</v>
      </c>
      <c r="CS17" s="800"/>
      <c r="CT17" s="800"/>
      <c r="CU17" s="800"/>
      <c r="CV17" s="801"/>
      <c r="CW17" s="799">
        <v>5</v>
      </c>
      <c r="CX17" s="800"/>
      <c r="CY17" s="800"/>
      <c r="CZ17" s="800"/>
      <c r="DA17" s="801"/>
      <c r="DB17" s="799" t="s">
        <v>534</v>
      </c>
      <c r="DC17" s="800"/>
      <c r="DD17" s="800"/>
      <c r="DE17" s="800"/>
      <c r="DF17" s="801"/>
      <c r="DG17" s="799" t="s">
        <v>534</v>
      </c>
      <c r="DH17" s="800"/>
      <c r="DI17" s="800"/>
      <c r="DJ17" s="800"/>
      <c r="DK17" s="801"/>
      <c r="DL17" s="799">
        <v>64</v>
      </c>
      <c r="DM17" s="800"/>
      <c r="DN17" s="800"/>
      <c r="DO17" s="800"/>
      <c r="DP17" s="801"/>
      <c r="DQ17" s="799">
        <v>43</v>
      </c>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t="s">
        <v>553</v>
      </c>
      <c r="BT18" s="787"/>
      <c r="BU18" s="787"/>
      <c r="BV18" s="787"/>
      <c r="BW18" s="787"/>
      <c r="BX18" s="787"/>
      <c r="BY18" s="787"/>
      <c r="BZ18" s="787"/>
      <c r="CA18" s="787"/>
      <c r="CB18" s="787"/>
      <c r="CC18" s="787"/>
      <c r="CD18" s="787"/>
      <c r="CE18" s="787"/>
      <c r="CF18" s="787"/>
      <c r="CG18" s="788"/>
      <c r="CH18" s="799">
        <v>109</v>
      </c>
      <c r="CI18" s="800"/>
      <c r="CJ18" s="800"/>
      <c r="CK18" s="800"/>
      <c r="CL18" s="801"/>
      <c r="CM18" s="799">
        <v>5175</v>
      </c>
      <c r="CN18" s="800"/>
      <c r="CO18" s="800"/>
      <c r="CP18" s="800"/>
      <c r="CQ18" s="801"/>
      <c r="CR18" s="799">
        <v>504</v>
      </c>
      <c r="CS18" s="800"/>
      <c r="CT18" s="800"/>
      <c r="CU18" s="800"/>
      <c r="CV18" s="801"/>
      <c r="CW18" s="799" t="s">
        <v>534</v>
      </c>
      <c r="CX18" s="800"/>
      <c r="CY18" s="800"/>
      <c r="CZ18" s="800"/>
      <c r="DA18" s="801"/>
      <c r="DB18" s="799" t="s">
        <v>534</v>
      </c>
      <c r="DC18" s="800"/>
      <c r="DD18" s="800"/>
      <c r="DE18" s="800"/>
      <c r="DF18" s="801"/>
      <c r="DG18" s="799" t="s">
        <v>534</v>
      </c>
      <c r="DH18" s="800"/>
      <c r="DI18" s="800"/>
      <c r="DJ18" s="800"/>
      <c r="DK18" s="801"/>
      <c r="DL18" s="799" t="s">
        <v>534</v>
      </c>
      <c r="DM18" s="800"/>
      <c r="DN18" s="800"/>
      <c r="DO18" s="800"/>
      <c r="DP18" s="801"/>
      <c r="DQ18" s="799" t="s">
        <v>534</v>
      </c>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t="s">
        <v>554</v>
      </c>
      <c r="BT19" s="787"/>
      <c r="BU19" s="787"/>
      <c r="BV19" s="787"/>
      <c r="BW19" s="787"/>
      <c r="BX19" s="787"/>
      <c r="BY19" s="787"/>
      <c r="BZ19" s="787"/>
      <c r="CA19" s="787"/>
      <c r="CB19" s="787"/>
      <c r="CC19" s="787"/>
      <c r="CD19" s="787"/>
      <c r="CE19" s="787"/>
      <c r="CF19" s="787"/>
      <c r="CG19" s="788"/>
      <c r="CH19" s="799">
        <v>453</v>
      </c>
      <c r="CI19" s="800"/>
      <c r="CJ19" s="800"/>
      <c r="CK19" s="800"/>
      <c r="CL19" s="801"/>
      <c r="CM19" s="799">
        <v>5077</v>
      </c>
      <c r="CN19" s="800"/>
      <c r="CO19" s="800"/>
      <c r="CP19" s="800"/>
      <c r="CQ19" s="801"/>
      <c r="CR19" s="799">
        <v>3980</v>
      </c>
      <c r="CS19" s="800"/>
      <c r="CT19" s="800"/>
      <c r="CU19" s="800"/>
      <c r="CV19" s="801"/>
      <c r="CW19" s="799">
        <v>1070</v>
      </c>
      <c r="CX19" s="800"/>
      <c r="CY19" s="800"/>
      <c r="CZ19" s="800"/>
      <c r="DA19" s="801"/>
      <c r="DB19" s="799">
        <v>3516</v>
      </c>
      <c r="DC19" s="800"/>
      <c r="DD19" s="800"/>
      <c r="DE19" s="800"/>
      <c r="DF19" s="801"/>
      <c r="DG19" s="799" t="s">
        <v>534</v>
      </c>
      <c r="DH19" s="800"/>
      <c r="DI19" s="800"/>
      <c r="DJ19" s="800"/>
      <c r="DK19" s="801"/>
      <c r="DL19" s="799" t="s">
        <v>534</v>
      </c>
      <c r="DM19" s="800"/>
      <c r="DN19" s="800"/>
      <c r="DO19" s="800"/>
      <c r="DP19" s="801"/>
      <c r="DQ19" s="799" t="s">
        <v>534</v>
      </c>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6"/>
      <c r="R22" s="807"/>
      <c r="S22" s="807"/>
      <c r="T22" s="807"/>
      <c r="U22" s="807"/>
      <c r="V22" s="807"/>
      <c r="W22" s="807"/>
      <c r="X22" s="807"/>
      <c r="Y22" s="807"/>
      <c r="Z22" s="807"/>
      <c r="AA22" s="807"/>
      <c r="AB22" s="807"/>
      <c r="AC22" s="807"/>
      <c r="AD22" s="807"/>
      <c r="AE22" s="808"/>
      <c r="AF22" s="779"/>
      <c r="AG22" s="780"/>
      <c r="AH22" s="780"/>
      <c r="AI22" s="780"/>
      <c r="AJ22" s="781"/>
      <c r="AK22" s="821"/>
      <c r="AL22" s="822"/>
      <c r="AM22" s="822"/>
      <c r="AN22" s="822"/>
      <c r="AO22" s="822"/>
      <c r="AP22" s="822"/>
      <c r="AQ22" s="822"/>
      <c r="AR22" s="822"/>
      <c r="AS22" s="822"/>
      <c r="AT22" s="822"/>
      <c r="AU22" s="823"/>
      <c r="AV22" s="823"/>
      <c r="AW22" s="823"/>
      <c r="AX22" s="823"/>
      <c r="AY22" s="824"/>
      <c r="AZ22" s="825" t="s">
        <v>365</v>
      </c>
      <c r="BA22" s="825"/>
      <c r="BB22" s="825"/>
      <c r="BC22" s="825"/>
      <c r="BD22" s="826"/>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9" t="s">
        <v>367</v>
      </c>
      <c r="C23" s="810"/>
      <c r="D23" s="810"/>
      <c r="E23" s="810"/>
      <c r="F23" s="810"/>
      <c r="G23" s="810"/>
      <c r="H23" s="810"/>
      <c r="I23" s="810"/>
      <c r="J23" s="810"/>
      <c r="K23" s="810"/>
      <c r="L23" s="810"/>
      <c r="M23" s="810"/>
      <c r="N23" s="810"/>
      <c r="O23" s="810"/>
      <c r="P23" s="811"/>
      <c r="Q23" s="812">
        <v>141039</v>
      </c>
      <c r="R23" s="813"/>
      <c r="S23" s="813"/>
      <c r="T23" s="813"/>
      <c r="U23" s="813"/>
      <c r="V23" s="813">
        <v>138867</v>
      </c>
      <c r="W23" s="813"/>
      <c r="X23" s="813"/>
      <c r="Y23" s="813"/>
      <c r="Z23" s="813"/>
      <c r="AA23" s="813">
        <f>+Q23-V23</f>
        <v>2172</v>
      </c>
      <c r="AB23" s="813"/>
      <c r="AC23" s="813"/>
      <c r="AD23" s="813"/>
      <c r="AE23" s="814"/>
      <c r="AF23" s="815">
        <v>1720</v>
      </c>
      <c r="AG23" s="813"/>
      <c r="AH23" s="813"/>
      <c r="AI23" s="813"/>
      <c r="AJ23" s="816"/>
      <c r="AK23" s="817"/>
      <c r="AL23" s="818"/>
      <c r="AM23" s="818"/>
      <c r="AN23" s="818"/>
      <c r="AO23" s="818"/>
      <c r="AP23" s="813">
        <v>145602</v>
      </c>
      <c r="AQ23" s="813"/>
      <c r="AR23" s="813"/>
      <c r="AS23" s="813"/>
      <c r="AT23" s="813"/>
      <c r="AU23" s="819"/>
      <c r="AV23" s="819"/>
      <c r="AW23" s="819"/>
      <c r="AX23" s="819"/>
      <c r="AY23" s="820"/>
      <c r="AZ23" s="828" t="s">
        <v>109</v>
      </c>
      <c r="BA23" s="829"/>
      <c r="BB23" s="829"/>
      <c r="BC23" s="829"/>
      <c r="BD23" s="830"/>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7" t="s">
        <v>368</v>
      </c>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1" t="s">
        <v>373</v>
      </c>
      <c r="AG26" s="832"/>
      <c r="AH26" s="832"/>
      <c r="AI26" s="832"/>
      <c r="AJ26" s="833"/>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4"/>
      <c r="AG27" s="835"/>
      <c r="AH27" s="835"/>
      <c r="AI27" s="835"/>
      <c r="AJ27" s="836"/>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1">
        <v>37154</v>
      </c>
      <c r="R28" s="842"/>
      <c r="S28" s="842"/>
      <c r="T28" s="842"/>
      <c r="U28" s="842"/>
      <c r="V28" s="842">
        <v>36638</v>
      </c>
      <c r="W28" s="842"/>
      <c r="X28" s="842"/>
      <c r="Y28" s="842"/>
      <c r="Z28" s="842"/>
      <c r="AA28" s="842">
        <f t="shared" ref="AA28:AA37" si="0">+Q28-V28</f>
        <v>516</v>
      </c>
      <c r="AB28" s="842"/>
      <c r="AC28" s="842"/>
      <c r="AD28" s="842"/>
      <c r="AE28" s="843"/>
      <c r="AF28" s="844">
        <v>516</v>
      </c>
      <c r="AG28" s="842"/>
      <c r="AH28" s="842"/>
      <c r="AI28" s="842"/>
      <c r="AJ28" s="845"/>
      <c r="AK28" s="846">
        <v>2674</v>
      </c>
      <c r="AL28" s="837"/>
      <c r="AM28" s="837"/>
      <c r="AN28" s="837"/>
      <c r="AO28" s="837"/>
      <c r="AP28" s="837" t="s">
        <v>534</v>
      </c>
      <c r="AQ28" s="837"/>
      <c r="AR28" s="837"/>
      <c r="AS28" s="837"/>
      <c r="AT28" s="837"/>
      <c r="AU28" s="837" t="s">
        <v>534</v>
      </c>
      <c r="AV28" s="837"/>
      <c r="AW28" s="837"/>
      <c r="AX28" s="837"/>
      <c r="AY28" s="837"/>
      <c r="AZ28" s="838" t="s">
        <v>534</v>
      </c>
      <c r="BA28" s="838"/>
      <c r="BB28" s="838"/>
      <c r="BC28" s="838"/>
      <c r="BD28" s="838"/>
      <c r="BE28" s="839"/>
      <c r="BF28" s="839"/>
      <c r="BG28" s="839"/>
      <c r="BH28" s="839"/>
      <c r="BI28" s="840"/>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29135</v>
      </c>
      <c r="R29" s="777"/>
      <c r="S29" s="777"/>
      <c r="T29" s="777"/>
      <c r="U29" s="777"/>
      <c r="V29" s="777">
        <v>28661</v>
      </c>
      <c r="W29" s="777"/>
      <c r="X29" s="777"/>
      <c r="Y29" s="777"/>
      <c r="Z29" s="777"/>
      <c r="AA29" s="777">
        <f t="shared" si="0"/>
        <v>474</v>
      </c>
      <c r="AB29" s="777"/>
      <c r="AC29" s="777"/>
      <c r="AD29" s="777"/>
      <c r="AE29" s="778"/>
      <c r="AF29" s="779">
        <v>474</v>
      </c>
      <c r="AG29" s="780"/>
      <c r="AH29" s="780"/>
      <c r="AI29" s="780"/>
      <c r="AJ29" s="781"/>
      <c r="AK29" s="849">
        <v>3861</v>
      </c>
      <c r="AL29" s="850"/>
      <c r="AM29" s="850"/>
      <c r="AN29" s="850"/>
      <c r="AO29" s="850"/>
      <c r="AP29" s="850">
        <v>200</v>
      </c>
      <c r="AQ29" s="850"/>
      <c r="AR29" s="850"/>
      <c r="AS29" s="850"/>
      <c r="AT29" s="850"/>
      <c r="AU29" s="850">
        <v>28</v>
      </c>
      <c r="AV29" s="850"/>
      <c r="AW29" s="850"/>
      <c r="AX29" s="850"/>
      <c r="AY29" s="850"/>
      <c r="AZ29" s="851" t="s">
        <v>534</v>
      </c>
      <c r="BA29" s="851"/>
      <c r="BB29" s="851"/>
      <c r="BC29" s="851"/>
      <c r="BD29" s="851"/>
      <c r="BE29" s="847"/>
      <c r="BF29" s="847"/>
      <c r="BG29" s="847"/>
      <c r="BH29" s="847"/>
      <c r="BI29" s="848"/>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3226</v>
      </c>
      <c r="R30" s="777"/>
      <c r="S30" s="777"/>
      <c r="T30" s="777"/>
      <c r="U30" s="777"/>
      <c r="V30" s="777">
        <v>3202</v>
      </c>
      <c r="W30" s="777"/>
      <c r="X30" s="777"/>
      <c r="Y30" s="777"/>
      <c r="Z30" s="777"/>
      <c r="AA30" s="777">
        <f t="shared" si="0"/>
        <v>24</v>
      </c>
      <c r="AB30" s="777"/>
      <c r="AC30" s="777"/>
      <c r="AD30" s="777"/>
      <c r="AE30" s="778"/>
      <c r="AF30" s="779">
        <v>24</v>
      </c>
      <c r="AG30" s="780"/>
      <c r="AH30" s="780"/>
      <c r="AI30" s="780"/>
      <c r="AJ30" s="781"/>
      <c r="AK30" s="849">
        <v>740</v>
      </c>
      <c r="AL30" s="850"/>
      <c r="AM30" s="850"/>
      <c r="AN30" s="850"/>
      <c r="AO30" s="850"/>
      <c r="AP30" s="850" t="s">
        <v>534</v>
      </c>
      <c r="AQ30" s="850"/>
      <c r="AR30" s="850"/>
      <c r="AS30" s="850"/>
      <c r="AT30" s="850"/>
      <c r="AU30" s="850" t="s">
        <v>534</v>
      </c>
      <c r="AV30" s="850"/>
      <c r="AW30" s="850"/>
      <c r="AX30" s="850"/>
      <c r="AY30" s="850"/>
      <c r="AZ30" s="851" t="s">
        <v>534</v>
      </c>
      <c r="BA30" s="851"/>
      <c r="BB30" s="851"/>
      <c r="BC30" s="851"/>
      <c r="BD30" s="851"/>
      <c r="BE30" s="847"/>
      <c r="BF30" s="847"/>
      <c r="BG30" s="847"/>
      <c r="BH30" s="847"/>
      <c r="BI30" s="848"/>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7249</v>
      </c>
      <c r="R31" s="777"/>
      <c r="S31" s="777"/>
      <c r="T31" s="777"/>
      <c r="U31" s="777"/>
      <c r="V31" s="777">
        <v>5766</v>
      </c>
      <c r="W31" s="777"/>
      <c r="X31" s="777"/>
      <c r="Y31" s="777"/>
      <c r="Z31" s="777"/>
      <c r="AA31" s="777">
        <f t="shared" si="0"/>
        <v>1483</v>
      </c>
      <c r="AB31" s="777"/>
      <c r="AC31" s="777"/>
      <c r="AD31" s="777"/>
      <c r="AE31" s="778"/>
      <c r="AF31" s="779">
        <v>8744</v>
      </c>
      <c r="AG31" s="780"/>
      <c r="AH31" s="780"/>
      <c r="AI31" s="780"/>
      <c r="AJ31" s="781"/>
      <c r="AK31" s="849">
        <v>201</v>
      </c>
      <c r="AL31" s="850"/>
      <c r="AM31" s="850"/>
      <c r="AN31" s="850"/>
      <c r="AO31" s="850"/>
      <c r="AP31" s="850">
        <v>25232</v>
      </c>
      <c r="AQ31" s="850"/>
      <c r="AR31" s="850"/>
      <c r="AS31" s="850"/>
      <c r="AT31" s="850"/>
      <c r="AU31" s="850">
        <v>2246</v>
      </c>
      <c r="AV31" s="850"/>
      <c r="AW31" s="850"/>
      <c r="AX31" s="850"/>
      <c r="AY31" s="850"/>
      <c r="AZ31" s="851" t="s">
        <v>534</v>
      </c>
      <c r="BA31" s="851"/>
      <c r="BB31" s="851"/>
      <c r="BC31" s="851"/>
      <c r="BD31" s="851"/>
      <c r="BE31" s="847" t="s">
        <v>535</v>
      </c>
      <c r="BF31" s="847"/>
      <c r="BG31" s="847"/>
      <c r="BH31" s="847"/>
      <c r="BI31" s="848"/>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10452</v>
      </c>
      <c r="R32" s="777"/>
      <c r="S32" s="777"/>
      <c r="T32" s="777"/>
      <c r="U32" s="777"/>
      <c r="V32" s="777">
        <v>9343</v>
      </c>
      <c r="W32" s="777"/>
      <c r="X32" s="777"/>
      <c r="Y32" s="777"/>
      <c r="Z32" s="777"/>
      <c r="AA32" s="777">
        <f t="shared" si="0"/>
        <v>1109</v>
      </c>
      <c r="AB32" s="777"/>
      <c r="AC32" s="777"/>
      <c r="AD32" s="777"/>
      <c r="AE32" s="778"/>
      <c r="AF32" s="779">
        <v>3572</v>
      </c>
      <c r="AG32" s="780"/>
      <c r="AH32" s="780"/>
      <c r="AI32" s="780"/>
      <c r="AJ32" s="781"/>
      <c r="AK32" s="849">
        <v>4391</v>
      </c>
      <c r="AL32" s="850"/>
      <c r="AM32" s="850"/>
      <c r="AN32" s="850"/>
      <c r="AO32" s="850"/>
      <c r="AP32" s="850">
        <v>75882</v>
      </c>
      <c r="AQ32" s="850"/>
      <c r="AR32" s="850"/>
      <c r="AS32" s="850"/>
      <c r="AT32" s="850"/>
      <c r="AU32" s="850">
        <v>46743</v>
      </c>
      <c r="AV32" s="850"/>
      <c r="AW32" s="850"/>
      <c r="AX32" s="850"/>
      <c r="AY32" s="850"/>
      <c r="AZ32" s="851" t="s">
        <v>534</v>
      </c>
      <c r="BA32" s="851"/>
      <c r="BB32" s="851"/>
      <c r="BC32" s="851"/>
      <c r="BD32" s="851"/>
      <c r="BE32" s="847" t="s">
        <v>535</v>
      </c>
      <c r="BF32" s="847"/>
      <c r="BG32" s="847"/>
      <c r="BH32" s="847"/>
      <c r="BI32" s="848"/>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862</v>
      </c>
      <c r="R33" s="777"/>
      <c r="S33" s="777"/>
      <c r="T33" s="777"/>
      <c r="U33" s="777"/>
      <c r="V33" s="777">
        <v>820</v>
      </c>
      <c r="W33" s="777"/>
      <c r="X33" s="777"/>
      <c r="Y33" s="777"/>
      <c r="Z33" s="777"/>
      <c r="AA33" s="777">
        <f t="shared" si="0"/>
        <v>42</v>
      </c>
      <c r="AB33" s="777"/>
      <c r="AC33" s="777"/>
      <c r="AD33" s="777"/>
      <c r="AE33" s="778"/>
      <c r="AF33" s="779">
        <v>537</v>
      </c>
      <c r="AG33" s="780"/>
      <c r="AH33" s="780"/>
      <c r="AI33" s="780"/>
      <c r="AJ33" s="781"/>
      <c r="AK33" s="849">
        <v>516</v>
      </c>
      <c r="AL33" s="850"/>
      <c r="AM33" s="850"/>
      <c r="AN33" s="850"/>
      <c r="AO33" s="850"/>
      <c r="AP33" s="850">
        <v>4309</v>
      </c>
      <c r="AQ33" s="850"/>
      <c r="AR33" s="850"/>
      <c r="AS33" s="850"/>
      <c r="AT33" s="850"/>
      <c r="AU33" s="850">
        <v>3951</v>
      </c>
      <c r="AV33" s="850"/>
      <c r="AW33" s="850"/>
      <c r="AX33" s="850"/>
      <c r="AY33" s="850"/>
      <c r="AZ33" s="851" t="s">
        <v>534</v>
      </c>
      <c r="BA33" s="851"/>
      <c r="BB33" s="851"/>
      <c r="BC33" s="851"/>
      <c r="BD33" s="851"/>
      <c r="BE33" s="847" t="s">
        <v>535</v>
      </c>
      <c r="BF33" s="847"/>
      <c r="BG33" s="847"/>
      <c r="BH33" s="847"/>
      <c r="BI33" s="848"/>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100</v>
      </c>
      <c r="R34" s="777"/>
      <c r="S34" s="777"/>
      <c r="T34" s="777"/>
      <c r="U34" s="777"/>
      <c r="V34" s="777">
        <v>98</v>
      </c>
      <c r="W34" s="777"/>
      <c r="X34" s="777"/>
      <c r="Y34" s="777"/>
      <c r="Z34" s="777"/>
      <c r="AA34" s="777">
        <f t="shared" si="0"/>
        <v>2</v>
      </c>
      <c r="AB34" s="777"/>
      <c r="AC34" s="777"/>
      <c r="AD34" s="777"/>
      <c r="AE34" s="778"/>
      <c r="AF34" s="779">
        <v>2</v>
      </c>
      <c r="AG34" s="780"/>
      <c r="AH34" s="780"/>
      <c r="AI34" s="780"/>
      <c r="AJ34" s="781"/>
      <c r="AK34" s="849">
        <v>57</v>
      </c>
      <c r="AL34" s="850"/>
      <c r="AM34" s="850"/>
      <c r="AN34" s="850"/>
      <c r="AO34" s="850"/>
      <c r="AP34" s="850">
        <v>74</v>
      </c>
      <c r="AQ34" s="850"/>
      <c r="AR34" s="850"/>
      <c r="AS34" s="850"/>
      <c r="AT34" s="850"/>
      <c r="AU34" s="850">
        <v>49</v>
      </c>
      <c r="AV34" s="850"/>
      <c r="AW34" s="850"/>
      <c r="AX34" s="850"/>
      <c r="AY34" s="850"/>
      <c r="AZ34" s="851" t="s">
        <v>534</v>
      </c>
      <c r="BA34" s="851"/>
      <c r="BB34" s="851"/>
      <c r="BC34" s="851"/>
      <c r="BD34" s="851"/>
      <c r="BE34" s="847" t="s">
        <v>536</v>
      </c>
      <c r="BF34" s="847"/>
      <c r="BG34" s="847"/>
      <c r="BH34" s="847"/>
      <c r="BI34" s="848"/>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v>338</v>
      </c>
      <c r="R35" s="777"/>
      <c r="S35" s="777"/>
      <c r="T35" s="777"/>
      <c r="U35" s="777"/>
      <c r="V35" s="777">
        <v>333</v>
      </c>
      <c r="W35" s="777"/>
      <c r="X35" s="777"/>
      <c r="Y35" s="777"/>
      <c r="Z35" s="777"/>
      <c r="AA35" s="777">
        <f t="shared" si="0"/>
        <v>5</v>
      </c>
      <c r="AB35" s="777"/>
      <c r="AC35" s="777"/>
      <c r="AD35" s="777"/>
      <c r="AE35" s="778"/>
      <c r="AF35" s="779">
        <v>5</v>
      </c>
      <c r="AG35" s="780"/>
      <c r="AH35" s="780"/>
      <c r="AI35" s="780"/>
      <c r="AJ35" s="781"/>
      <c r="AK35" s="849">
        <v>113</v>
      </c>
      <c r="AL35" s="850"/>
      <c r="AM35" s="850"/>
      <c r="AN35" s="850"/>
      <c r="AO35" s="850"/>
      <c r="AP35" s="850">
        <v>794</v>
      </c>
      <c r="AQ35" s="850"/>
      <c r="AR35" s="850"/>
      <c r="AS35" s="850"/>
      <c r="AT35" s="850"/>
      <c r="AU35" s="850">
        <v>460</v>
      </c>
      <c r="AV35" s="850"/>
      <c r="AW35" s="850"/>
      <c r="AX35" s="850"/>
      <c r="AY35" s="850"/>
      <c r="AZ35" s="851" t="s">
        <v>534</v>
      </c>
      <c r="BA35" s="851"/>
      <c r="BB35" s="851"/>
      <c r="BC35" s="851"/>
      <c r="BD35" s="851"/>
      <c r="BE35" s="847" t="s">
        <v>536</v>
      </c>
      <c r="BF35" s="847"/>
      <c r="BG35" s="847"/>
      <c r="BH35" s="847"/>
      <c r="BI35" s="848"/>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386</v>
      </c>
      <c r="C36" s="774"/>
      <c r="D36" s="774"/>
      <c r="E36" s="774"/>
      <c r="F36" s="774"/>
      <c r="G36" s="774"/>
      <c r="H36" s="774"/>
      <c r="I36" s="774"/>
      <c r="J36" s="774"/>
      <c r="K36" s="774"/>
      <c r="L36" s="774"/>
      <c r="M36" s="774"/>
      <c r="N36" s="774"/>
      <c r="O36" s="774"/>
      <c r="P36" s="775"/>
      <c r="Q36" s="776">
        <v>483</v>
      </c>
      <c r="R36" s="777"/>
      <c r="S36" s="777"/>
      <c r="T36" s="777"/>
      <c r="U36" s="777"/>
      <c r="V36" s="777">
        <v>483</v>
      </c>
      <c r="W36" s="777"/>
      <c r="X36" s="777"/>
      <c r="Y36" s="777"/>
      <c r="Z36" s="777"/>
      <c r="AA36" s="777">
        <f t="shared" si="0"/>
        <v>0</v>
      </c>
      <c r="AB36" s="777"/>
      <c r="AC36" s="777"/>
      <c r="AD36" s="777"/>
      <c r="AE36" s="778"/>
      <c r="AF36" s="779">
        <v>0</v>
      </c>
      <c r="AG36" s="780"/>
      <c r="AH36" s="780"/>
      <c r="AI36" s="780"/>
      <c r="AJ36" s="781"/>
      <c r="AK36" s="849">
        <v>375</v>
      </c>
      <c r="AL36" s="850"/>
      <c r="AM36" s="850"/>
      <c r="AN36" s="850"/>
      <c r="AO36" s="850"/>
      <c r="AP36" s="850">
        <v>265</v>
      </c>
      <c r="AQ36" s="850"/>
      <c r="AR36" s="850"/>
      <c r="AS36" s="850"/>
      <c r="AT36" s="850"/>
      <c r="AU36" s="850">
        <v>222</v>
      </c>
      <c r="AV36" s="850"/>
      <c r="AW36" s="850"/>
      <c r="AX36" s="850"/>
      <c r="AY36" s="850"/>
      <c r="AZ36" s="851" t="s">
        <v>534</v>
      </c>
      <c r="BA36" s="851"/>
      <c r="BB36" s="851"/>
      <c r="BC36" s="851"/>
      <c r="BD36" s="851"/>
      <c r="BE36" s="847" t="s">
        <v>536</v>
      </c>
      <c r="BF36" s="847"/>
      <c r="BG36" s="847"/>
      <c r="BH36" s="847"/>
      <c r="BI36" s="848"/>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387</v>
      </c>
      <c r="C37" s="774"/>
      <c r="D37" s="774"/>
      <c r="E37" s="774"/>
      <c r="F37" s="774"/>
      <c r="G37" s="774"/>
      <c r="H37" s="774"/>
      <c r="I37" s="774"/>
      <c r="J37" s="774"/>
      <c r="K37" s="774"/>
      <c r="L37" s="774"/>
      <c r="M37" s="774"/>
      <c r="N37" s="774"/>
      <c r="O37" s="774"/>
      <c r="P37" s="775"/>
      <c r="Q37" s="776">
        <v>397</v>
      </c>
      <c r="R37" s="777"/>
      <c r="S37" s="777"/>
      <c r="T37" s="777"/>
      <c r="U37" s="777"/>
      <c r="V37" s="777">
        <v>390</v>
      </c>
      <c r="W37" s="777"/>
      <c r="X37" s="777"/>
      <c r="Y37" s="777"/>
      <c r="Z37" s="777"/>
      <c r="AA37" s="777">
        <f t="shared" si="0"/>
        <v>7</v>
      </c>
      <c r="AB37" s="777"/>
      <c r="AC37" s="777"/>
      <c r="AD37" s="777"/>
      <c r="AE37" s="778"/>
      <c r="AF37" s="779">
        <v>7</v>
      </c>
      <c r="AG37" s="780"/>
      <c r="AH37" s="780"/>
      <c r="AI37" s="780"/>
      <c r="AJ37" s="781"/>
      <c r="AK37" s="849">
        <v>4</v>
      </c>
      <c r="AL37" s="850"/>
      <c r="AM37" s="850"/>
      <c r="AN37" s="850"/>
      <c r="AO37" s="850"/>
      <c r="AP37" s="850">
        <v>8</v>
      </c>
      <c r="AQ37" s="850"/>
      <c r="AR37" s="850"/>
      <c r="AS37" s="850"/>
      <c r="AT37" s="850"/>
      <c r="AU37" s="850" t="s">
        <v>534</v>
      </c>
      <c r="AV37" s="850"/>
      <c r="AW37" s="850"/>
      <c r="AX37" s="850"/>
      <c r="AY37" s="850"/>
      <c r="AZ37" s="851" t="s">
        <v>534</v>
      </c>
      <c r="BA37" s="851"/>
      <c r="BB37" s="851"/>
      <c r="BC37" s="851"/>
      <c r="BD37" s="851"/>
      <c r="BE37" s="847" t="s">
        <v>536</v>
      </c>
      <c r="BF37" s="847"/>
      <c r="BG37" s="847"/>
      <c r="BH37" s="847"/>
      <c r="BI37" s="848"/>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2"/>
      <c r="R50" s="853"/>
      <c r="S50" s="853"/>
      <c r="T50" s="853"/>
      <c r="U50" s="853"/>
      <c r="V50" s="853"/>
      <c r="W50" s="853"/>
      <c r="X50" s="853"/>
      <c r="Y50" s="853"/>
      <c r="Z50" s="853"/>
      <c r="AA50" s="853"/>
      <c r="AB50" s="853"/>
      <c r="AC50" s="853"/>
      <c r="AD50" s="853"/>
      <c r="AE50" s="854"/>
      <c r="AF50" s="779"/>
      <c r="AG50" s="780"/>
      <c r="AH50" s="780"/>
      <c r="AI50" s="780"/>
      <c r="AJ50" s="781"/>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2"/>
      <c r="R51" s="853"/>
      <c r="S51" s="853"/>
      <c r="T51" s="853"/>
      <c r="U51" s="853"/>
      <c r="V51" s="853"/>
      <c r="W51" s="853"/>
      <c r="X51" s="853"/>
      <c r="Y51" s="853"/>
      <c r="Z51" s="853"/>
      <c r="AA51" s="853"/>
      <c r="AB51" s="853"/>
      <c r="AC51" s="853"/>
      <c r="AD51" s="853"/>
      <c r="AE51" s="854"/>
      <c r="AF51" s="779"/>
      <c r="AG51" s="780"/>
      <c r="AH51" s="780"/>
      <c r="AI51" s="780"/>
      <c r="AJ51" s="781"/>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2"/>
      <c r="R52" s="853"/>
      <c r="S52" s="853"/>
      <c r="T52" s="853"/>
      <c r="U52" s="853"/>
      <c r="V52" s="853"/>
      <c r="W52" s="853"/>
      <c r="X52" s="853"/>
      <c r="Y52" s="853"/>
      <c r="Z52" s="853"/>
      <c r="AA52" s="853"/>
      <c r="AB52" s="853"/>
      <c r="AC52" s="853"/>
      <c r="AD52" s="853"/>
      <c r="AE52" s="854"/>
      <c r="AF52" s="779"/>
      <c r="AG52" s="780"/>
      <c r="AH52" s="780"/>
      <c r="AI52" s="780"/>
      <c r="AJ52" s="781"/>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2"/>
      <c r="R53" s="853"/>
      <c r="S53" s="853"/>
      <c r="T53" s="853"/>
      <c r="U53" s="853"/>
      <c r="V53" s="853"/>
      <c r="W53" s="853"/>
      <c r="X53" s="853"/>
      <c r="Y53" s="853"/>
      <c r="Z53" s="853"/>
      <c r="AA53" s="853"/>
      <c r="AB53" s="853"/>
      <c r="AC53" s="853"/>
      <c r="AD53" s="853"/>
      <c r="AE53" s="854"/>
      <c r="AF53" s="779"/>
      <c r="AG53" s="780"/>
      <c r="AH53" s="780"/>
      <c r="AI53" s="780"/>
      <c r="AJ53" s="781"/>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2"/>
      <c r="R54" s="853"/>
      <c r="S54" s="853"/>
      <c r="T54" s="853"/>
      <c r="U54" s="853"/>
      <c r="V54" s="853"/>
      <c r="W54" s="853"/>
      <c r="X54" s="853"/>
      <c r="Y54" s="853"/>
      <c r="Z54" s="853"/>
      <c r="AA54" s="853"/>
      <c r="AB54" s="853"/>
      <c r="AC54" s="853"/>
      <c r="AD54" s="853"/>
      <c r="AE54" s="854"/>
      <c r="AF54" s="779"/>
      <c r="AG54" s="780"/>
      <c r="AH54" s="780"/>
      <c r="AI54" s="780"/>
      <c r="AJ54" s="781"/>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2"/>
      <c r="R55" s="853"/>
      <c r="S55" s="853"/>
      <c r="T55" s="853"/>
      <c r="U55" s="853"/>
      <c r="V55" s="853"/>
      <c r="W55" s="853"/>
      <c r="X55" s="853"/>
      <c r="Y55" s="853"/>
      <c r="Z55" s="853"/>
      <c r="AA55" s="853"/>
      <c r="AB55" s="853"/>
      <c r="AC55" s="853"/>
      <c r="AD55" s="853"/>
      <c r="AE55" s="854"/>
      <c r="AF55" s="779"/>
      <c r="AG55" s="780"/>
      <c r="AH55" s="780"/>
      <c r="AI55" s="780"/>
      <c r="AJ55" s="781"/>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2"/>
      <c r="R56" s="853"/>
      <c r="S56" s="853"/>
      <c r="T56" s="853"/>
      <c r="U56" s="853"/>
      <c r="V56" s="853"/>
      <c r="W56" s="853"/>
      <c r="X56" s="853"/>
      <c r="Y56" s="853"/>
      <c r="Z56" s="853"/>
      <c r="AA56" s="853"/>
      <c r="AB56" s="853"/>
      <c r="AC56" s="853"/>
      <c r="AD56" s="853"/>
      <c r="AE56" s="854"/>
      <c r="AF56" s="779"/>
      <c r="AG56" s="780"/>
      <c r="AH56" s="780"/>
      <c r="AI56" s="780"/>
      <c r="AJ56" s="781"/>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2"/>
      <c r="R57" s="853"/>
      <c r="S57" s="853"/>
      <c r="T57" s="853"/>
      <c r="U57" s="853"/>
      <c r="V57" s="853"/>
      <c r="W57" s="853"/>
      <c r="X57" s="853"/>
      <c r="Y57" s="853"/>
      <c r="Z57" s="853"/>
      <c r="AA57" s="853"/>
      <c r="AB57" s="853"/>
      <c r="AC57" s="853"/>
      <c r="AD57" s="853"/>
      <c r="AE57" s="854"/>
      <c r="AF57" s="779"/>
      <c r="AG57" s="780"/>
      <c r="AH57" s="780"/>
      <c r="AI57" s="780"/>
      <c r="AJ57" s="781"/>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2"/>
      <c r="R58" s="853"/>
      <c r="S58" s="853"/>
      <c r="T58" s="853"/>
      <c r="U58" s="853"/>
      <c r="V58" s="853"/>
      <c r="W58" s="853"/>
      <c r="X58" s="853"/>
      <c r="Y58" s="853"/>
      <c r="Z58" s="853"/>
      <c r="AA58" s="853"/>
      <c r="AB58" s="853"/>
      <c r="AC58" s="853"/>
      <c r="AD58" s="853"/>
      <c r="AE58" s="854"/>
      <c r="AF58" s="779"/>
      <c r="AG58" s="780"/>
      <c r="AH58" s="780"/>
      <c r="AI58" s="780"/>
      <c r="AJ58" s="781"/>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2"/>
      <c r="R59" s="853"/>
      <c r="S59" s="853"/>
      <c r="T59" s="853"/>
      <c r="U59" s="853"/>
      <c r="V59" s="853"/>
      <c r="W59" s="853"/>
      <c r="X59" s="853"/>
      <c r="Y59" s="853"/>
      <c r="Z59" s="853"/>
      <c r="AA59" s="853"/>
      <c r="AB59" s="853"/>
      <c r="AC59" s="853"/>
      <c r="AD59" s="853"/>
      <c r="AE59" s="854"/>
      <c r="AF59" s="779"/>
      <c r="AG59" s="780"/>
      <c r="AH59" s="780"/>
      <c r="AI59" s="780"/>
      <c r="AJ59" s="781"/>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2"/>
      <c r="R60" s="853"/>
      <c r="S60" s="853"/>
      <c r="T60" s="853"/>
      <c r="U60" s="853"/>
      <c r="V60" s="853"/>
      <c r="W60" s="853"/>
      <c r="X60" s="853"/>
      <c r="Y60" s="853"/>
      <c r="Z60" s="853"/>
      <c r="AA60" s="853"/>
      <c r="AB60" s="853"/>
      <c r="AC60" s="853"/>
      <c r="AD60" s="853"/>
      <c r="AE60" s="854"/>
      <c r="AF60" s="779"/>
      <c r="AG60" s="780"/>
      <c r="AH60" s="780"/>
      <c r="AI60" s="780"/>
      <c r="AJ60" s="781"/>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2"/>
      <c r="R61" s="853"/>
      <c r="S61" s="853"/>
      <c r="T61" s="853"/>
      <c r="U61" s="853"/>
      <c r="V61" s="853"/>
      <c r="W61" s="853"/>
      <c r="X61" s="853"/>
      <c r="Y61" s="853"/>
      <c r="Z61" s="853"/>
      <c r="AA61" s="853"/>
      <c r="AB61" s="853"/>
      <c r="AC61" s="853"/>
      <c r="AD61" s="853"/>
      <c r="AE61" s="854"/>
      <c r="AF61" s="779"/>
      <c r="AG61" s="780"/>
      <c r="AH61" s="780"/>
      <c r="AI61" s="780"/>
      <c r="AJ61" s="781"/>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2"/>
      <c r="R62" s="853"/>
      <c r="S62" s="853"/>
      <c r="T62" s="853"/>
      <c r="U62" s="853"/>
      <c r="V62" s="853"/>
      <c r="W62" s="853"/>
      <c r="X62" s="853"/>
      <c r="Y62" s="853"/>
      <c r="Z62" s="853"/>
      <c r="AA62" s="853"/>
      <c r="AB62" s="853"/>
      <c r="AC62" s="853"/>
      <c r="AD62" s="853"/>
      <c r="AE62" s="854"/>
      <c r="AF62" s="779"/>
      <c r="AG62" s="780"/>
      <c r="AH62" s="780"/>
      <c r="AI62" s="780"/>
      <c r="AJ62" s="781"/>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388</v>
      </c>
      <c r="BK62" s="825"/>
      <c r="BL62" s="825"/>
      <c r="BM62" s="825"/>
      <c r="BN62" s="826"/>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9" t="s">
        <v>389</v>
      </c>
      <c r="C63" s="810"/>
      <c r="D63" s="810"/>
      <c r="E63" s="810"/>
      <c r="F63" s="810"/>
      <c r="G63" s="810"/>
      <c r="H63" s="810"/>
      <c r="I63" s="810"/>
      <c r="J63" s="810"/>
      <c r="K63" s="810"/>
      <c r="L63" s="810"/>
      <c r="M63" s="810"/>
      <c r="N63" s="810"/>
      <c r="O63" s="810"/>
      <c r="P63" s="811"/>
      <c r="Q63" s="857"/>
      <c r="R63" s="858"/>
      <c r="S63" s="858"/>
      <c r="T63" s="858"/>
      <c r="U63" s="858"/>
      <c r="V63" s="858"/>
      <c r="W63" s="858"/>
      <c r="X63" s="858"/>
      <c r="Y63" s="858"/>
      <c r="Z63" s="858"/>
      <c r="AA63" s="858"/>
      <c r="AB63" s="858"/>
      <c r="AC63" s="858"/>
      <c r="AD63" s="858"/>
      <c r="AE63" s="859"/>
      <c r="AF63" s="860">
        <v>13881</v>
      </c>
      <c r="AG63" s="861"/>
      <c r="AH63" s="861"/>
      <c r="AI63" s="861"/>
      <c r="AJ63" s="862"/>
      <c r="AK63" s="863"/>
      <c r="AL63" s="858"/>
      <c r="AM63" s="858"/>
      <c r="AN63" s="858"/>
      <c r="AO63" s="858"/>
      <c r="AP63" s="861">
        <v>106564</v>
      </c>
      <c r="AQ63" s="861"/>
      <c r="AR63" s="861"/>
      <c r="AS63" s="861"/>
      <c r="AT63" s="861"/>
      <c r="AU63" s="861">
        <v>53671</v>
      </c>
      <c r="AV63" s="861"/>
      <c r="AW63" s="861"/>
      <c r="AX63" s="861"/>
      <c r="AY63" s="861"/>
      <c r="AZ63" s="865"/>
      <c r="BA63" s="865"/>
      <c r="BB63" s="865"/>
      <c r="BC63" s="865"/>
      <c r="BD63" s="865"/>
      <c r="BE63" s="866"/>
      <c r="BF63" s="866"/>
      <c r="BG63" s="866"/>
      <c r="BH63" s="866"/>
      <c r="BI63" s="867"/>
      <c r="BJ63" s="868" t="s">
        <v>109</v>
      </c>
      <c r="BK63" s="869"/>
      <c r="BL63" s="869"/>
      <c r="BM63" s="869"/>
      <c r="BN63" s="870"/>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391</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1" t="s">
        <v>373</v>
      </c>
      <c r="AG66" s="832"/>
      <c r="AH66" s="832"/>
      <c r="AI66" s="832"/>
      <c r="AJ66" s="872"/>
      <c r="AK66" s="735" t="s">
        <v>374</v>
      </c>
      <c r="AL66" s="759"/>
      <c r="AM66" s="759"/>
      <c r="AN66" s="759"/>
      <c r="AO66" s="760"/>
      <c r="AP66" s="735" t="s">
        <v>375</v>
      </c>
      <c r="AQ66" s="736"/>
      <c r="AR66" s="736"/>
      <c r="AS66" s="736"/>
      <c r="AT66" s="737"/>
      <c r="AU66" s="735" t="s">
        <v>392</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3"/>
      <c r="AG67" s="835"/>
      <c r="AH67" s="835"/>
      <c r="AI67" s="835"/>
      <c r="AJ67" s="874"/>
      <c r="AK67" s="875"/>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7"/>
    </row>
    <row r="68" spans="1:131" s="198" customFormat="1" ht="26.25" customHeight="1" thickTop="1">
      <c r="A68" s="209">
        <v>1</v>
      </c>
      <c r="B68" s="888" t="s">
        <v>537</v>
      </c>
      <c r="C68" s="889"/>
      <c r="D68" s="889"/>
      <c r="E68" s="889"/>
      <c r="F68" s="889"/>
      <c r="G68" s="889"/>
      <c r="H68" s="889"/>
      <c r="I68" s="889"/>
      <c r="J68" s="889"/>
      <c r="K68" s="889"/>
      <c r="L68" s="889"/>
      <c r="M68" s="889"/>
      <c r="N68" s="889"/>
      <c r="O68" s="889"/>
      <c r="P68" s="890"/>
      <c r="Q68" s="891">
        <v>14715</v>
      </c>
      <c r="R68" s="885"/>
      <c r="S68" s="885"/>
      <c r="T68" s="885"/>
      <c r="U68" s="885"/>
      <c r="V68" s="885">
        <v>13779</v>
      </c>
      <c r="W68" s="885"/>
      <c r="X68" s="885"/>
      <c r="Y68" s="885"/>
      <c r="Z68" s="885"/>
      <c r="AA68" s="885">
        <v>936</v>
      </c>
      <c r="AB68" s="885"/>
      <c r="AC68" s="885"/>
      <c r="AD68" s="885"/>
      <c r="AE68" s="885"/>
      <c r="AF68" s="885">
        <v>936</v>
      </c>
      <c r="AG68" s="885"/>
      <c r="AH68" s="885"/>
      <c r="AI68" s="885"/>
      <c r="AJ68" s="885"/>
      <c r="AK68" s="885">
        <v>11</v>
      </c>
      <c r="AL68" s="885"/>
      <c r="AM68" s="885"/>
      <c r="AN68" s="885"/>
      <c r="AO68" s="885"/>
      <c r="AP68" s="885" t="s">
        <v>534</v>
      </c>
      <c r="AQ68" s="885"/>
      <c r="AR68" s="885"/>
      <c r="AS68" s="885"/>
      <c r="AT68" s="885"/>
      <c r="AU68" s="885" t="s">
        <v>534</v>
      </c>
      <c r="AV68" s="885"/>
      <c r="AW68" s="885"/>
      <c r="AX68" s="885"/>
      <c r="AY68" s="885"/>
      <c r="AZ68" s="886"/>
      <c r="BA68" s="886"/>
      <c r="BB68" s="886"/>
      <c r="BC68" s="886"/>
      <c r="BD68" s="887"/>
      <c r="BE68" s="216"/>
      <c r="BF68" s="216"/>
      <c r="BG68" s="216"/>
      <c r="BH68" s="216"/>
      <c r="BI68" s="216"/>
      <c r="BJ68" s="216"/>
      <c r="BK68" s="216"/>
      <c r="BL68" s="216"/>
      <c r="BM68" s="216"/>
      <c r="BN68" s="216"/>
      <c r="BO68" s="216"/>
      <c r="BP68" s="216"/>
      <c r="BQ68" s="213">
        <v>62</v>
      </c>
      <c r="BR68" s="218"/>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7"/>
    </row>
    <row r="69" spans="1:131" s="198" customFormat="1" ht="26.25" customHeight="1">
      <c r="A69" s="212">
        <v>2</v>
      </c>
      <c r="B69" s="892" t="s">
        <v>538</v>
      </c>
      <c r="C69" s="893"/>
      <c r="D69" s="893"/>
      <c r="E69" s="893"/>
      <c r="F69" s="893"/>
      <c r="G69" s="893"/>
      <c r="H69" s="893"/>
      <c r="I69" s="893"/>
      <c r="J69" s="893"/>
      <c r="K69" s="893"/>
      <c r="L69" s="893"/>
      <c r="M69" s="893"/>
      <c r="N69" s="893"/>
      <c r="O69" s="893"/>
      <c r="P69" s="894"/>
      <c r="Q69" s="895">
        <v>121</v>
      </c>
      <c r="R69" s="850"/>
      <c r="S69" s="850"/>
      <c r="T69" s="850"/>
      <c r="U69" s="850"/>
      <c r="V69" s="850">
        <v>105</v>
      </c>
      <c r="W69" s="850"/>
      <c r="X69" s="850"/>
      <c r="Y69" s="850"/>
      <c r="Z69" s="850"/>
      <c r="AA69" s="850">
        <v>16</v>
      </c>
      <c r="AB69" s="850"/>
      <c r="AC69" s="850"/>
      <c r="AD69" s="850"/>
      <c r="AE69" s="850"/>
      <c r="AF69" s="850">
        <v>16</v>
      </c>
      <c r="AG69" s="850"/>
      <c r="AH69" s="850"/>
      <c r="AI69" s="850"/>
      <c r="AJ69" s="850"/>
      <c r="AK69" s="850" t="s">
        <v>534</v>
      </c>
      <c r="AL69" s="850"/>
      <c r="AM69" s="850"/>
      <c r="AN69" s="850"/>
      <c r="AO69" s="850"/>
      <c r="AP69" s="850" t="s">
        <v>534</v>
      </c>
      <c r="AQ69" s="850"/>
      <c r="AR69" s="850"/>
      <c r="AS69" s="850"/>
      <c r="AT69" s="850"/>
      <c r="AU69" s="850" t="s">
        <v>534</v>
      </c>
      <c r="AV69" s="850"/>
      <c r="AW69" s="850"/>
      <c r="AX69" s="850"/>
      <c r="AY69" s="850"/>
      <c r="AZ69" s="896"/>
      <c r="BA69" s="896"/>
      <c r="BB69" s="896"/>
      <c r="BC69" s="896"/>
      <c r="BD69" s="897"/>
      <c r="BE69" s="216"/>
      <c r="BF69" s="216"/>
      <c r="BG69" s="216"/>
      <c r="BH69" s="216"/>
      <c r="BI69" s="216"/>
      <c r="BJ69" s="216"/>
      <c r="BK69" s="216"/>
      <c r="BL69" s="216"/>
      <c r="BM69" s="216"/>
      <c r="BN69" s="216"/>
      <c r="BO69" s="216"/>
      <c r="BP69" s="216"/>
      <c r="BQ69" s="213">
        <v>63</v>
      </c>
      <c r="BR69" s="218"/>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7"/>
    </row>
    <row r="70" spans="1:131" s="198" customFormat="1" ht="26.25" customHeight="1">
      <c r="A70" s="212">
        <v>3</v>
      </c>
      <c r="B70" s="892" t="s">
        <v>539</v>
      </c>
      <c r="C70" s="893"/>
      <c r="D70" s="893"/>
      <c r="E70" s="893"/>
      <c r="F70" s="893"/>
      <c r="G70" s="893"/>
      <c r="H70" s="893"/>
      <c r="I70" s="893"/>
      <c r="J70" s="893"/>
      <c r="K70" s="893"/>
      <c r="L70" s="893"/>
      <c r="M70" s="893"/>
      <c r="N70" s="893"/>
      <c r="O70" s="893"/>
      <c r="P70" s="894"/>
      <c r="Q70" s="895">
        <v>447</v>
      </c>
      <c r="R70" s="850"/>
      <c r="S70" s="850"/>
      <c r="T70" s="850"/>
      <c r="U70" s="850"/>
      <c r="V70" s="850">
        <v>419</v>
      </c>
      <c r="W70" s="850"/>
      <c r="X70" s="850"/>
      <c r="Y70" s="850"/>
      <c r="Z70" s="850"/>
      <c r="AA70" s="850">
        <v>28</v>
      </c>
      <c r="AB70" s="850"/>
      <c r="AC70" s="850"/>
      <c r="AD70" s="850"/>
      <c r="AE70" s="850"/>
      <c r="AF70" s="850">
        <v>28</v>
      </c>
      <c r="AG70" s="850"/>
      <c r="AH70" s="850"/>
      <c r="AI70" s="850"/>
      <c r="AJ70" s="850"/>
      <c r="AK70" s="850" t="s">
        <v>534</v>
      </c>
      <c r="AL70" s="850"/>
      <c r="AM70" s="850"/>
      <c r="AN70" s="850"/>
      <c r="AO70" s="850"/>
      <c r="AP70" s="850" t="s">
        <v>534</v>
      </c>
      <c r="AQ70" s="850"/>
      <c r="AR70" s="850"/>
      <c r="AS70" s="850"/>
      <c r="AT70" s="850"/>
      <c r="AU70" s="850" t="s">
        <v>534</v>
      </c>
      <c r="AV70" s="850"/>
      <c r="AW70" s="850"/>
      <c r="AX70" s="850"/>
      <c r="AY70" s="850"/>
      <c r="AZ70" s="896"/>
      <c r="BA70" s="896"/>
      <c r="BB70" s="896"/>
      <c r="BC70" s="896"/>
      <c r="BD70" s="897"/>
      <c r="BE70" s="216"/>
      <c r="BF70" s="216"/>
      <c r="BG70" s="216"/>
      <c r="BH70" s="216"/>
      <c r="BI70" s="216"/>
      <c r="BJ70" s="216"/>
      <c r="BK70" s="216"/>
      <c r="BL70" s="216"/>
      <c r="BM70" s="216"/>
      <c r="BN70" s="216"/>
      <c r="BO70" s="216"/>
      <c r="BP70" s="216"/>
      <c r="BQ70" s="213">
        <v>64</v>
      </c>
      <c r="BR70" s="218"/>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7"/>
    </row>
    <row r="71" spans="1:131" s="198" customFormat="1" ht="26.25" customHeight="1">
      <c r="A71" s="212">
        <v>4</v>
      </c>
      <c r="B71" s="892" t="s">
        <v>540</v>
      </c>
      <c r="C71" s="893"/>
      <c r="D71" s="893"/>
      <c r="E71" s="893"/>
      <c r="F71" s="893"/>
      <c r="G71" s="893"/>
      <c r="H71" s="893"/>
      <c r="I71" s="893"/>
      <c r="J71" s="893"/>
      <c r="K71" s="893"/>
      <c r="L71" s="893"/>
      <c r="M71" s="893"/>
      <c r="N71" s="893"/>
      <c r="O71" s="893"/>
      <c r="P71" s="894"/>
      <c r="Q71" s="895">
        <v>155984</v>
      </c>
      <c r="R71" s="850"/>
      <c r="S71" s="850"/>
      <c r="T71" s="850"/>
      <c r="U71" s="850"/>
      <c r="V71" s="850">
        <v>147697</v>
      </c>
      <c r="W71" s="850"/>
      <c r="X71" s="850"/>
      <c r="Y71" s="850"/>
      <c r="Z71" s="850"/>
      <c r="AA71" s="850">
        <v>8288</v>
      </c>
      <c r="AB71" s="850"/>
      <c r="AC71" s="850"/>
      <c r="AD71" s="850"/>
      <c r="AE71" s="850"/>
      <c r="AF71" s="850">
        <v>8288</v>
      </c>
      <c r="AG71" s="850"/>
      <c r="AH71" s="850"/>
      <c r="AI71" s="850"/>
      <c r="AJ71" s="850"/>
      <c r="AK71" s="850">
        <v>252</v>
      </c>
      <c r="AL71" s="850"/>
      <c r="AM71" s="850"/>
      <c r="AN71" s="850"/>
      <c r="AO71" s="850"/>
      <c r="AP71" s="850" t="s">
        <v>534</v>
      </c>
      <c r="AQ71" s="850"/>
      <c r="AR71" s="850"/>
      <c r="AS71" s="850"/>
      <c r="AT71" s="850"/>
      <c r="AU71" s="850" t="s">
        <v>534</v>
      </c>
      <c r="AV71" s="850"/>
      <c r="AW71" s="850"/>
      <c r="AX71" s="850"/>
      <c r="AY71" s="850"/>
      <c r="AZ71" s="896"/>
      <c r="BA71" s="896"/>
      <c r="BB71" s="896"/>
      <c r="BC71" s="896"/>
      <c r="BD71" s="897"/>
      <c r="BE71" s="216"/>
      <c r="BF71" s="216"/>
      <c r="BG71" s="216"/>
      <c r="BH71" s="216"/>
      <c r="BI71" s="216"/>
      <c r="BJ71" s="216"/>
      <c r="BK71" s="216"/>
      <c r="BL71" s="216"/>
      <c r="BM71" s="216"/>
      <c r="BN71" s="216"/>
      <c r="BO71" s="216"/>
      <c r="BP71" s="216"/>
      <c r="BQ71" s="213">
        <v>65</v>
      </c>
      <c r="BR71" s="218"/>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7"/>
    </row>
    <row r="72" spans="1:131" s="198" customFormat="1" ht="26.25" customHeight="1">
      <c r="A72" s="212">
        <v>5</v>
      </c>
      <c r="B72" s="892"/>
      <c r="C72" s="893"/>
      <c r="D72" s="893"/>
      <c r="E72" s="893"/>
      <c r="F72" s="893"/>
      <c r="G72" s="893"/>
      <c r="H72" s="893"/>
      <c r="I72" s="893"/>
      <c r="J72" s="893"/>
      <c r="K72" s="893"/>
      <c r="L72" s="893"/>
      <c r="M72" s="893"/>
      <c r="N72" s="893"/>
      <c r="O72" s="893"/>
      <c r="P72" s="894"/>
      <c r="Q72" s="895"/>
      <c r="R72" s="850"/>
      <c r="S72" s="850"/>
      <c r="T72" s="850"/>
      <c r="U72" s="850"/>
      <c r="V72" s="850"/>
      <c r="W72" s="850"/>
      <c r="X72" s="850"/>
      <c r="Y72" s="850"/>
      <c r="Z72" s="850"/>
      <c r="AA72" s="850"/>
      <c r="AB72" s="850"/>
      <c r="AC72" s="850"/>
      <c r="AD72" s="850"/>
      <c r="AE72" s="850"/>
      <c r="AF72" s="850"/>
      <c r="AG72" s="850"/>
      <c r="AH72" s="850"/>
      <c r="AI72" s="850"/>
      <c r="AJ72" s="850"/>
      <c r="AK72" s="850"/>
      <c r="AL72" s="850"/>
      <c r="AM72" s="850"/>
      <c r="AN72" s="850"/>
      <c r="AO72" s="850"/>
      <c r="AP72" s="850"/>
      <c r="AQ72" s="850"/>
      <c r="AR72" s="850"/>
      <c r="AS72" s="850"/>
      <c r="AT72" s="850"/>
      <c r="AU72" s="850"/>
      <c r="AV72" s="850"/>
      <c r="AW72" s="850"/>
      <c r="AX72" s="850"/>
      <c r="AY72" s="850"/>
      <c r="AZ72" s="896"/>
      <c r="BA72" s="896"/>
      <c r="BB72" s="896"/>
      <c r="BC72" s="896"/>
      <c r="BD72" s="897"/>
      <c r="BE72" s="216"/>
      <c r="BF72" s="216"/>
      <c r="BG72" s="216"/>
      <c r="BH72" s="216"/>
      <c r="BI72" s="216"/>
      <c r="BJ72" s="216"/>
      <c r="BK72" s="216"/>
      <c r="BL72" s="216"/>
      <c r="BM72" s="216"/>
      <c r="BN72" s="216"/>
      <c r="BO72" s="216"/>
      <c r="BP72" s="216"/>
      <c r="BQ72" s="213">
        <v>66</v>
      </c>
      <c r="BR72" s="218"/>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7"/>
    </row>
    <row r="73" spans="1:131" s="198" customFormat="1" ht="26.25" customHeight="1">
      <c r="A73" s="212">
        <v>6</v>
      </c>
      <c r="B73" s="892"/>
      <c r="C73" s="893"/>
      <c r="D73" s="893"/>
      <c r="E73" s="893"/>
      <c r="F73" s="893"/>
      <c r="G73" s="893"/>
      <c r="H73" s="893"/>
      <c r="I73" s="893"/>
      <c r="J73" s="893"/>
      <c r="K73" s="893"/>
      <c r="L73" s="893"/>
      <c r="M73" s="893"/>
      <c r="N73" s="893"/>
      <c r="O73" s="893"/>
      <c r="P73" s="894"/>
      <c r="Q73" s="895"/>
      <c r="R73" s="850"/>
      <c r="S73" s="850"/>
      <c r="T73" s="850"/>
      <c r="U73" s="850"/>
      <c r="V73" s="850"/>
      <c r="W73" s="850"/>
      <c r="X73" s="850"/>
      <c r="Y73" s="850"/>
      <c r="Z73" s="850"/>
      <c r="AA73" s="850"/>
      <c r="AB73" s="850"/>
      <c r="AC73" s="850"/>
      <c r="AD73" s="850"/>
      <c r="AE73" s="850"/>
      <c r="AF73" s="850"/>
      <c r="AG73" s="850"/>
      <c r="AH73" s="850"/>
      <c r="AI73" s="850"/>
      <c r="AJ73" s="850"/>
      <c r="AK73" s="850"/>
      <c r="AL73" s="850"/>
      <c r="AM73" s="850"/>
      <c r="AN73" s="850"/>
      <c r="AO73" s="850"/>
      <c r="AP73" s="850"/>
      <c r="AQ73" s="850"/>
      <c r="AR73" s="850"/>
      <c r="AS73" s="850"/>
      <c r="AT73" s="850"/>
      <c r="AU73" s="850"/>
      <c r="AV73" s="850"/>
      <c r="AW73" s="850"/>
      <c r="AX73" s="850"/>
      <c r="AY73" s="850"/>
      <c r="AZ73" s="896"/>
      <c r="BA73" s="896"/>
      <c r="BB73" s="896"/>
      <c r="BC73" s="896"/>
      <c r="BD73" s="897"/>
      <c r="BE73" s="216"/>
      <c r="BF73" s="216"/>
      <c r="BG73" s="216"/>
      <c r="BH73" s="216"/>
      <c r="BI73" s="216"/>
      <c r="BJ73" s="216"/>
      <c r="BK73" s="216"/>
      <c r="BL73" s="216"/>
      <c r="BM73" s="216"/>
      <c r="BN73" s="216"/>
      <c r="BO73" s="216"/>
      <c r="BP73" s="216"/>
      <c r="BQ73" s="213">
        <v>67</v>
      </c>
      <c r="BR73" s="218"/>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7"/>
    </row>
    <row r="74" spans="1:131" s="198" customFormat="1" ht="26.25" customHeight="1">
      <c r="A74" s="212">
        <v>7</v>
      </c>
      <c r="B74" s="892"/>
      <c r="C74" s="893"/>
      <c r="D74" s="893"/>
      <c r="E74" s="893"/>
      <c r="F74" s="893"/>
      <c r="G74" s="893"/>
      <c r="H74" s="893"/>
      <c r="I74" s="893"/>
      <c r="J74" s="893"/>
      <c r="K74" s="893"/>
      <c r="L74" s="893"/>
      <c r="M74" s="893"/>
      <c r="N74" s="893"/>
      <c r="O74" s="893"/>
      <c r="P74" s="894"/>
      <c r="Q74" s="895"/>
      <c r="R74" s="850"/>
      <c r="S74" s="850"/>
      <c r="T74" s="850"/>
      <c r="U74" s="850"/>
      <c r="V74" s="850"/>
      <c r="W74" s="850"/>
      <c r="X74" s="850"/>
      <c r="Y74" s="850"/>
      <c r="Z74" s="850"/>
      <c r="AA74" s="850"/>
      <c r="AB74" s="850"/>
      <c r="AC74" s="850"/>
      <c r="AD74" s="850"/>
      <c r="AE74" s="850"/>
      <c r="AF74" s="850"/>
      <c r="AG74" s="850"/>
      <c r="AH74" s="850"/>
      <c r="AI74" s="850"/>
      <c r="AJ74" s="850"/>
      <c r="AK74" s="850"/>
      <c r="AL74" s="850"/>
      <c r="AM74" s="850"/>
      <c r="AN74" s="850"/>
      <c r="AO74" s="850"/>
      <c r="AP74" s="850"/>
      <c r="AQ74" s="850"/>
      <c r="AR74" s="850"/>
      <c r="AS74" s="850"/>
      <c r="AT74" s="850"/>
      <c r="AU74" s="850"/>
      <c r="AV74" s="850"/>
      <c r="AW74" s="850"/>
      <c r="AX74" s="850"/>
      <c r="AY74" s="850"/>
      <c r="AZ74" s="896"/>
      <c r="BA74" s="896"/>
      <c r="BB74" s="896"/>
      <c r="BC74" s="896"/>
      <c r="BD74" s="897"/>
      <c r="BE74" s="216"/>
      <c r="BF74" s="216"/>
      <c r="BG74" s="216"/>
      <c r="BH74" s="216"/>
      <c r="BI74" s="216"/>
      <c r="BJ74" s="216"/>
      <c r="BK74" s="216"/>
      <c r="BL74" s="216"/>
      <c r="BM74" s="216"/>
      <c r="BN74" s="216"/>
      <c r="BO74" s="216"/>
      <c r="BP74" s="216"/>
      <c r="BQ74" s="213">
        <v>68</v>
      </c>
      <c r="BR74" s="218"/>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7"/>
    </row>
    <row r="75" spans="1:131" s="198" customFormat="1" ht="26.25" customHeight="1">
      <c r="A75" s="212">
        <v>8</v>
      </c>
      <c r="B75" s="892"/>
      <c r="C75" s="893"/>
      <c r="D75" s="893"/>
      <c r="E75" s="893"/>
      <c r="F75" s="893"/>
      <c r="G75" s="893"/>
      <c r="H75" s="893"/>
      <c r="I75" s="893"/>
      <c r="J75" s="893"/>
      <c r="K75" s="893"/>
      <c r="L75" s="893"/>
      <c r="M75" s="893"/>
      <c r="N75" s="893"/>
      <c r="O75" s="893"/>
      <c r="P75" s="894"/>
      <c r="Q75" s="898"/>
      <c r="R75" s="899"/>
      <c r="S75" s="899"/>
      <c r="T75" s="899"/>
      <c r="U75" s="849"/>
      <c r="V75" s="900"/>
      <c r="W75" s="899"/>
      <c r="X75" s="899"/>
      <c r="Y75" s="899"/>
      <c r="Z75" s="849"/>
      <c r="AA75" s="900"/>
      <c r="AB75" s="899"/>
      <c r="AC75" s="899"/>
      <c r="AD75" s="899"/>
      <c r="AE75" s="849"/>
      <c r="AF75" s="900"/>
      <c r="AG75" s="899"/>
      <c r="AH75" s="899"/>
      <c r="AI75" s="899"/>
      <c r="AJ75" s="849"/>
      <c r="AK75" s="900"/>
      <c r="AL75" s="899"/>
      <c r="AM75" s="899"/>
      <c r="AN75" s="899"/>
      <c r="AO75" s="849"/>
      <c r="AP75" s="900"/>
      <c r="AQ75" s="899"/>
      <c r="AR75" s="899"/>
      <c r="AS75" s="899"/>
      <c r="AT75" s="849"/>
      <c r="AU75" s="900"/>
      <c r="AV75" s="899"/>
      <c r="AW75" s="899"/>
      <c r="AX75" s="899"/>
      <c r="AY75" s="849"/>
      <c r="AZ75" s="896"/>
      <c r="BA75" s="896"/>
      <c r="BB75" s="896"/>
      <c r="BC75" s="896"/>
      <c r="BD75" s="897"/>
      <c r="BE75" s="216"/>
      <c r="BF75" s="216"/>
      <c r="BG75" s="216"/>
      <c r="BH75" s="216"/>
      <c r="BI75" s="216"/>
      <c r="BJ75" s="216"/>
      <c r="BK75" s="216"/>
      <c r="BL75" s="216"/>
      <c r="BM75" s="216"/>
      <c r="BN75" s="216"/>
      <c r="BO75" s="216"/>
      <c r="BP75" s="216"/>
      <c r="BQ75" s="213">
        <v>69</v>
      </c>
      <c r="BR75" s="218"/>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7"/>
    </row>
    <row r="76" spans="1:131" s="198" customFormat="1" ht="26.25" customHeight="1">
      <c r="A76" s="212">
        <v>9</v>
      </c>
      <c r="B76" s="892"/>
      <c r="C76" s="893"/>
      <c r="D76" s="893"/>
      <c r="E76" s="893"/>
      <c r="F76" s="893"/>
      <c r="G76" s="893"/>
      <c r="H76" s="893"/>
      <c r="I76" s="893"/>
      <c r="J76" s="893"/>
      <c r="K76" s="893"/>
      <c r="L76" s="893"/>
      <c r="M76" s="893"/>
      <c r="N76" s="893"/>
      <c r="O76" s="893"/>
      <c r="P76" s="894"/>
      <c r="Q76" s="898"/>
      <c r="R76" s="899"/>
      <c r="S76" s="899"/>
      <c r="T76" s="899"/>
      <c r="U76" s="849"/>
      <c r="V76" s="900"/>
      <c r="W76" s="899"/>
      <c r="X76" s="899"/>
      <c r="Y76" s="899"/>
      <c r="Z76" s="849"/>
      <c r="AA76" s="900"/>
      <c r="AB76" s="899"/>
      <c r="AC76" s="899"/>
      <c r="AD76" s="899"/>
      <c r="AE76" s="849"/>
      <c r="AF76" s="900"/>
      <c r="AG76" s="899"/>
      <c r="AH76" s="899"/>
      <c r="AI76" s="899"/>
      <c r="AJ76" s="849"/>
      <c r="AK76" s="900"/>
      <c r="AL76" s="899"/>
      <c r="AM76" s="899"/>
      <c r="AN76" s="899"/>
      <c r="AO76" s="849"/>
      <c r="AP76" s="900"/>
      <c r="AQ76" s="899"/>
      <c r="AR76" s="899"/>
      <c r="AS76" s="899"/>
      <c r="AT76" s="849"/>
      <c r="AU76" s="900"/>
      <c r="AV76" s="899"/>
      <c r="AW76" s="899"/>
      <c r="AX76" s="899"/>
      <c r="AY76" s="849"/>
      <c r="AZ76" s="896"/>
      <c r="BA76" s="896"/>
      <c r="BB76" s="896"/>
      <c r="BC76" s="896"/>
      <c r="BD76" s="897"/>
      <c r="BE76" s="216"/>
      <c r="BF76" s="216"/>
      <c r="BG76" s="216"/>
      <c r="BH76" s="216"/>
      <c r="BI76" s="216"/>
      <c r="BJ76" s="216"/>
      <c r="BK76" s="216"/>
      <c r="BL76" s="216"/>
      <c r="BM76" s="216"/>
      <c r="BN76" s="216"/>
      <c r="BO76" s="216"/>
      <c r="BP76" s="216"/>
      <c r="BQ76" s="213">
        <v>70</v>
      </c>
      <c r="BR76" s="218"/>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7"/>
    </row>
    <row r="77" spans="1:131" s="198" customFormat="1" ht="26.25" customHeight="1">
      <c r="A77" s="212">
        <v>10</v>
      </c>
      <c r="B77" s="892"/>
      <c r="C77" s="893"/>
      <c r="D77" s="893"/>
      <c r="E77" s="893"/>
      <c r="F77" s="893"/>
      <c r="G77" s="893"/>
      <c r="H77" s="893"/>
      <c r="I77" s="893"/>
      <c r="J77" s="893"/>
      <c r="K77" s="893"/>
      <c r="L77" s="893"/>
      <c r="M77" s="893"/>
      <c r="N77" s="893"/>
      <c r="O77" s="893"/>
      <c r="P77" s="894"/>
      <c r="Q77" s="898"/>
      <c r="R77" s="899"/>
      <c r="S77" s="899"/>
      <c r="T77" s="899"/>
      <c r="U77" s="849"/>
      <c r="V77" s="900"/>
      <c r="W77" s="899"/>
      <c r="X77" s="899"/>
      <c r="Y77" s="899"/>
      <c r="Z77" s="849"/>
      <c r="AA77" s="900"/>
      <c r="AB77" s="899"/>
      <c r="AC77" s="899"/>
      <c r="AD77" s="899"/>
      <c r="AE77" s="849"/>
      <c r="AF77" s="900"/>
      <c r="AG77" s="899"/>
      <c r="AH77" s="899"/>
      <c r="AI77" s="899"/>
      <c r="AJ77" s="849"/>
      <c r="AK77" s="900"/>
      <c r="AL77" s="899"/>
      <c r="AM77" s="899"/>
      <c r="AN77" s="899"/>
      <c r="AO77" s="849"/>
      <c r="AP77" s="900"/>
      <c r="AQ77" s="899"/>
      <c r="AR77" s="899"/>
      <c r="AS77" s="899"/>
      <c r="AT77" s="849"/>
      <c r="AU77" s="900"/>
      <c r="AV77" s="899"/>
      <c r="AW77" s="899"/>
      <c r="AX77" s="899"/>
      <c r="AY77" s="849"/>
      <c r="AZ77" s="896"/>
      <c r="BA77" s="896"/>
      <c r="BB77" s="896"/>
      <c r="BC77" s="896"/>
      <c r="BD77" s="897"/>
      <c r="BE77" s="216"/>
      <c r="BF77" s="216"/>
      <c r="BG77" s="216"/>
      <c r="BH77" s="216"/>
      <c r="BI77" s="216"/>
      <c r="BJ77" s="216"/>
      <c r="BK77" s="216"/>
      <c r="BL77" s="216"/>
      <c r="BM77" s="216"/>
      <c r="BN77" s="216"/>
      <c r="BO77" s="216"/>
      <c r="BP77" s="216"/>
      <c r="BQ77" s="213">
        <v>71</v>
      </c>
      <c r="BR77" s="218"/>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7"/>
    </row>
    <row r="78" spans="1:131" s="198" customFormat="1" ht="26.25" customHeight="1">
      <c r="A78" s="212">
        <v>11</v>
      </c>
      <c r="B78" s="892"/>
      <c r="C78" s="893"/>
      <c r="D78" s="893"/>
      <c r="E78" s="893"/>
      <c r="F78" s="893"/>
      <c r="G78" s="893"/>
      <c r="H78" s="893"/>
      <c r="I78" s="893"/>
      <c r="J78" s="893"/>
      <c r="K78" s="893"/>
      <c r="L78" s="893"/>
      <c r="M78" s="893"/>
      <c r="N78" s="893"/>
      <c r="O78" s="893"/>
      <c r="P78" s="894"/>
      <c r="Q78" s="895"/>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96"/>
      <c r="BA78" s="896"/>
      <c r="BB78" s="896"/>
      <c r="BC78" s="896"/>
      <c r="BD78" s="897"/>
      <c r="BE78" s="216"/>
      <c r="BF78" s="216"/>
      <c r="BG78" s="216"/>
      <c r="BH78" s="216"/>
      <c r="BI78" s="216"/>
      <c r="BJ78" s="219"/>
      <c r="BK78" s="219"/>
      <c r="BL78" s="219"/>
      <c r="BM78" s="219"/>
      <c r="BN78" s="219"/>
      <c r="BO78" s="216"/>
      <c r="BP78" s="216"/>
      <c r="BQ78" s="213">
        <v>72</v>
      </c>
      <c r="BR78" s="218"/>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7"/>
    </row>
    <row r="79" spans="1:131" s="198" customFormat="1" ht="26.25" customHeight="1">
      <c r="A79" s="212">
        <v>12</v>
      </c>
      <c r="B79" s="892"/>
      <c r="C79" s="893"/>
      <c r="D79" s="893"/>
      <c r="E79" s="893"/>
      <c r="F79" s="893"/>
      <c r="G79" s="893"/>
      <c r="H79" s="893"/>
      <c r="I79" s="893"/>
      <c r="J79" s="893"/>
      <c r="K79" s="893"/>
      <c r="L79" s="893"/>
      <c r="M79" s="893"/>
      <c r="N79" s="893"/>
      <c r="O79" s="893"/>
      <c r="P79" s="894"/>
      <c r="Q79" s="895"/>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96"/>
      <c r="BA79" s="896"/>
      <c r="BB79" s="896"/>
      <c r="BC79" s="896"/>
      <c r="BD79" s="897"/>
      <c r="BE79" s="216"/>
      <c r="BF79" s="216"/>
      <c r="BG79" s="216"/>
      <c r="BH79" s="216"/>
      <c r="BI79" s="216"/>
      <c r="BJ79" s="219"/>
      <c r="BK79" s="219"/>
      <c r="BL79" s="219"/>
      <c r="BM79" s="219"/>
      <c r="BN79" s="219"/>
      <c r="BO79" s="216"/>
      <c r="BP79" s="216"/>
      <c r="BQ79" s="213">
        <v>73</v>
      </c>
      <c r="BR79" s="218"/>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7"/>
    </row>
    <row r="80" spans="1:131" s="198" customFormat="1" ht="26.25" customHeight="1">
      <c r="A80" s="212">
        <v>13</v>
      </c>
      <c r="B80" s="892"/>
      <c r="C80" s="893"/>
      <c r="D80" s="893"/>
      <c r="E80" s="893"/>
      <c r="F80" s="893"/>
      <c r="G80" s="893"/>
      <c r="H80" s="893"/>
      <c r="I80" s="893"/>
      <c r="J80" s="893"/>
      <c r="K80" s="893"/>
      <c r="L80" s="893"/>
      <c r="M80" s="893"/>
      <c r="N80" s="893"/>
      <c r="O80" s="893"/>
      <c r="P80" s="894"/>
      <c r="Q80" s="895"/>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96"/>
      <c r="BA80" s="896"/>
      <c r="BB80" s="896"/>
      <c r="BC80" s="896"/>
      <c r="BD80" s="897"/>
      <c r="BE80" s="216"/>
      <c r="BF80" s="216"/>
      <c r="BG80" s="216"/>
      <c r="BH80" s="216"/>
      <c r="BI80" s="216"/>
      <c r="BJ80" s="216"/>
      <c r="BK80" s="216"/>
      <c r="BL80" s="216"/>
      <c r="BM80" s="216"/>
      <c r="BN80" s="216"/>
      <c r="BO80" s="216"/>
      <c r="BP80" s="216"/>
      <c r="BQ80" s="213">
        <v>74</v>
      </c>
      <c r="BR80" s="218"/>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7"/>
    </row>
    <row r="81" spans="1:131" s="198" customFormat="1" ht="26.25" customHeight="1">
      <c r="A81" s="212">
        <v>14</v>
      </c>
      <c r="B81" s="892"/>
      <c r="C81" s="893"/>
      <c r="D81" s="893"/>
      <c r="E81" s="893"/>
      <c r="F81" s="893"/>
      <c r="G81" s="893"/>
      <c r="H81" s="893"/>
      <c r="I81" s="893"/>
      <c r="J81" s="893"/>
      <c r="K81" s="893"/>
      <c r="L81" s="893"/>
      <c r="M81" s="893"/>
      <c r="N81" s="893"/>
      <c r="O81" s="893"/>
      <c r="P81" s="894"/>
      <c r="Q81" s="89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6"/>
      <c r="BA81" s="896"/>
      <c r="BB81" s="896"/>
      <c r="BC81" s="896"/>
      <c r="BD81" s="897"/>
      <c r="BE81" s="216"/>
      <c r="BF81" s="216"/>
      <c r="BG81" s="216"/>
      <c r="BH81" s="216"/>
      <c r="BI81" s="216"/>
      <c r="BJ81" s="216"/>
      <c r="BK81" s="216"/>
      <c r="BL81" s="216"/>
      <c r="BM81" s="216"/>
      <c r="BN81" s="216"/>
      <c r="BO81" s="216"/>
      <c r="BP81" s="216"/>
      <c r="BQ81" s="213">
        <v>75</v>
      </c>
      <c r="BR81" s="218"/>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7"/>
    </row>
    <row r="82" spans="1:131" s="198" customFormat="1" ht="26.25" customHeight="1">
      <c r="A82" s="212">
        <v>15</v>
      </c>
      <c r="B82" s="892"/>
      <c r="C82" s="893"/>
      <c r="D82" s="893"/>
      <c r="E82" s="893"/>
      <c r="F82" s="893"/>
      <c r="G82" s="893"/>
      <c r="H82" s="893"/>
      <c r="I82" s="893"/>
      <c r="J82" s="893"/>
      <c r="K82" s="893"/>
      <c r="L82" s="893"/>
      <c r="M82" s="893"/>
      <c r="N82" s="893"/>
      <c r="O82" s="893"/>
      <c r="P82" s="894"/>
      <c r="Q82" s="89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6"/>
      <c r="BA82" s="896"/>
      <c r="BB82" s="896"/>
      <c r="BC82" s="896"/>
      <c r="BD82" s="897"/>
      <c r="BE82" s="216"/>
      <c r="BF82" s="216"/>
      <c r="BG82" s="216"/>
      <c r="BH82" s="216"/>
      <c r="BI82" s="216"/>
      <c r="BJ82" s="216"/>
      <c r="BK82" s="216"/>
      <c r="BL82" s="216"/>
      <c r="BM82" s="216"/>
      <c r="BN82" s="216"/>
      <c r="BO82" s="216"/>
      <c r="BP82" s="216"/>
      <c r="BQ82" s="213">
        <v>76</v>
      </c>
      <c r="BR82" s="218"/>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7"/>
    </row>
    <row r="83" spans="1:131" s="198" customFormat="1" ht="26.25" customHeight="1">
      <c r="A83" s="212">
        <v>16</v>
      </c>
      <c r="B83" s="892"/>
      <c r="C83" s="893"/>
      <c r="D83" s="893"/>
      <c r="E83" s="893"/>
      <c r="F83" s="893"/>
      <c r="G83" s="893"/>
      <c r="H83" s="893"/>
      <c r="I83" s="893"/>
      <c r="J83" s="893"/>
      <c r="K83" s="893"/>
      <c r="L83" s="893"/>
      <c r="M83" s="893"/>
      <c r="N83" s="893"/>
      <c r="O83" s="893"/>
      <c r="P83" s="894"/>
      <c r="Q83" s="89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6"/>
      <c r="BA83" s="896"/>
      <c r="BB83" s="896"/>
      <c r="BC83" s="896"/>
      <c r="BD83" s="897"/>
      <c r="BE83" s="216"/>
      <c r="BF83" s="216"/>
      <c r="BG83" s="216"/>
      <c r="BH83" s="216"/>
      <c r="BI83" s="216"/>
      <c r="BJ83" s="216"/>
      <c r="BK83" s="216"/>
      <c r="BL83" s="216"/>
      <c r="BM83" s="216"/>
      <c r="BN83" s="216"/>
      <c r="BO83" s="216"/>
      <c r="BP83" s="216"/>
      <c r="BQ83" s="213">
        <v>77</v>
      </c>
      <c r="BR83" s="218"/>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7"/>
    </row>
    <row r="84" spans="1:131" s="198" customFormat="1" ht="26.25" customHeight="1">
      <c r="A84" s="212">
        <v>17</v>
      </c>
      <c r="B84" s="892"/>
      <c r="C84" s="893"/>
      <c r="D84" s="893"/>
      <c r="E84" s="893"/>
      <c r="F84" s="893"/>
      <c r="G84" s="893"/>
      <c r="H84" s="893"/>
      <c r="I84" s="893"/>
      <c r="J84" s="893"/>
      <c r="K84" s="893"/>
      <c r="L84" s="893"/>
      <c r="M84" s="893"/>
      <c r="N84" s="893"/>
      <c r="O84" s="893"/>
      <c r="P84" s="894"/>
      <c r="Q84" s="89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6"/>
      <c r="BA84" s="896"/>
      <c r="BB84" s="896"/>
      <c r="BC84" s="896"/>
      <c r="BD84" s="897"/>
      <c r="BE84" s="216"/>
      <c r="BF84" s="216"/>
      <c r="BG84" s="216"/>
      <c r="BH84" s="216"/>
      <c r="BI84" s="216"/>
      <c r="BJ84" s="216"/>
      <c r="BK84" s="216"/>
      <c r="BL84" s="216"/>
      <c r="BM84" s="216"/>
      <c r="BN84" s="216"/>
      <c r="BO84" s="216"/>
      <c r="BP84" s="216"/>
      <c r="BQ84" s="213">
        <v>78</v>
      </c>
      <c r="BR84" s="218"/>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7"/>
    </row>
    <row r="85" spans="1:131" s="198" customFormat="1" ht="26.25" customHeight="1">
      <c r="A85" s="212">
        <v>18</v>
      </c>
      <c r="B85" s="892"/>
      <c r="C85" s="893"/>
      <c r="D85" s="893"/>
      <c r="E85" s="893"/>
      <c r="F85" s="893"/>
      <c r="G85" s="893"/>
      <c r="H85" s="893"/>
      <c r="I85" s="893"/>
      <c r="J85" s="893"/>
      <c r="K85" s="893"/>
      <c r="L85" s="893"/>
      <c r="M85" s="893"/>
      <c r="N85" s="893"/>
      <c r="O85" s="893"/>
      <c r="P85" s="894"/>
      <c r="Q85" s="89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6"/>
      <c r="BA85" s="896"/>
      <c r="BB85" s="896"/>
      <c r="BC85" s="896"/>
      <c r="BD85" s="897"/>
      <c r="BE85" s="216"/>
      <c r="BF85" s="216"/>
      <c r="BG85" s="216"/>
      <c r="BH85" s="216"/>
      <c r="BI85" s="216"/>
      <c r="BJ85" s="216"/>
      <c r="BK85" s="216"/>
      <c r="BL85" s="216"/>
      <c r="BM85" s="216"/>
      <c r="BN85" s="216"/>
      <c r="BO85" s="216"/>
      <c r="BP85" s="216"/>
      <c r="BQ85" s="213">
        <v>79</v>
      </c>
      <c r="BR85" s="218"/>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7"/>
    </row>
    <row r="86" spans="1:131" s="198" customFormat="1" ht="26.25" customHeight="1">
      <c r="A86" s="212">
        <v>19</v>
      </c>
      <c r="B86" s="892"/>
      <c r="C86" s="893"/>
      <c r="D86" s="893"/>
      <c r="E86" s="893"/>
      <c r="F86" s="893"/>
      <c r="G86" s="893"/>
      <c r="H86" s="893"/>
      <c r="I86" s="893"/>
      <c r="J86" s="893"/>
      <c r="K86" s="893"/>
      <c r="L86" s="893"/>
      <c r="M86" s="893"/>
      <c r="N86" s="893"/>
      <c r="O86" s="893"/>
      <c r="P86" s="894"/>
      <c r="Q86" s="89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6"/>
      <c r="BA86" s="896"/>
      <c r="BB86" s="896"/>
      <c r="BC86" s="896"/>
      <c r="BD86" s="897"/>
      <c r="BE86" s="216"/>
      <c r="BF86" s="216"/>
      <c r="BG86" s="216"/>
      <c r="BH86" s="216"/>
      <c r="BI86" s="216"/>
      <c r="BJ86" s="216"/>
      <c r="BK86" s="216"/>
      <c r="BL86" s="216"/>
      <c r="BM86" s="216"/>
      <c r="BN86" s="216"/>
      <c r="BO86" s="216"/>
      <c r="BP86" s="216"/>
      <c r="BQ86" s="213">
        <v>80</v>
      </c>
      <c r="BR86" s="218"/>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7"/>
    </row>
    <row r="87" spans="1:131" s="198" customFormat="1" ht="26.25" customHeight="1">
      <c r="A87" s="220">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6"/>
      <c r="BF87" s="216"/>
      <c r="BG87" s="216"/>
      <c r="BH87" s="216"/>
      <c r="BI87" s="216"/>
      <c r="BJ87" s="216"/>
      <c r="BK87" s="216"/>
      <c r="BL87" s="216"/>
      <c r="BM87" s="216"/>
      <c r="BN87" s="216"/>
      <c r="BO87" s="216"/>
      <c r="BP87" s="216"/>
      <c r="BQ87" s="213">
        <v>81</v>
      </c>
      <c r="BR87" s="218"/>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7"/>
    </row>
    <row r="88" spans="1:131" s="198" customFormat="1" ht="26.25" customHeight="1" thickBot="1">
      <c r="A88" s="215" t="s">
        <v>366</v>
      </c>
      <c r="B88" s="809" t="s">
        <v>393</v>
      </c>
      <c r="C88" s="810"/>
      <c r="D88" s="810"/>
      <c r="E88" s="810"/>
      <c r="F88" s="810"/>
      <c r="G88" s="810"/>
      <c r="H88" s="810"/>
      <c r="I88" s="810"/>
      <c r="J88" s="810"/>
      <c r="K88" s="810"/>
      <c r="L88" s="810"/>
      <c r="M88" s="810"/>
      <c r="N88" s="810"/>
      <c r="O88" s="810"/>
      <c r="P88" s="811"/>
      <c r="Q88" s="857"/>
      <c r="R88" s="858"/>
      <c r="S88" s="858"/>
      <c r="T88" s="858"/>
      <c r="U88" s="858"/>
      <c r="V88" s="858"/>
      <c r="W88" s="858"/>
      <c r="X88" s="858"/>
      <c r="Y88" s="858"/>
      <c r="Z88" s="858"/>
      <c r="AA88" s="858"/>
      <c r="AB88" s="858"/>
      <c r="AC88" s="858"/>
      <c r="AD88" s="858"/>
      <c r="AE88" s="858"/>
      <c r="AF88" s="861">
        <v>9268</v>
      </c>
      <c r="AG88" s="861"/>
      <c r="AH88" s="861"/>
      <c r="AI88" s="861"/>
      <c r="AJ88" s="861"/>
      <c r="AK88" s="858"/>
      <c r="AL88" s="858"/>
      <c r="AM88" s="858"/>
      <c r="AN88" s="858"/>
      <c r="AO88" s="858"/>
      <c r="AP88" s="861"/>
      <c r="AQ88" s="861"/>
      <c r="AR88" s="861"/>
      <c r="AS88" s="861"/>
      <c r="AT88" s="861"/>
      <c r="AU88" s="861"/>
      <c r="AV88" s="861"/>
      <c r="AW88" s="861"/>
      <c r="AX88" s="861"/>
      <c r="AY88" s="861"/>
      <c r="AZ88" s="866"/>
      <c r="BA88" s="866"/>
      <c r="BB88" s="866"/>
      <c r="BC88" s="866"/>
      <c r="BD88" s="867"/>
      <c r="BE88" s="216"/>
      <c r="BF88" s="216"/>
      <c r="BG88" s="216"/>
      <c r="BH88" s="216"/>
      <c r="BI88" s="216"/>
      <c r="BJ88" s="216"/>
      <c r="BK88" s="216"/>
      <c r="BL88" s="216"/>
      <c r="BM88" s="216"/>
      <c r="BN88" s="216"/>
      <c r="BO88" s="216"/>
      <c r="BP88" s="216"/>
      <c r="BQ88" s="213">
        <v>82</v>
      </c>
      <c r="BR88" s="218"/>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9" t="s">
        <v>394</v>
      </c>
      <c r="BS102" s="810"/>
      <c r="BT102" s="810"/>
      <c r="BU102" s="810"/>
      <c r="BV102" s="810"/>
      <c r="BW102" s="810"/>
      <c r="BX102" s="810"/>
      <c r="BY102" s="810"/>
      <c r="BZ102" s="810"/>
      <c r="CA102" s="810"/>
      <c r="CB102" s="810"/>
      <c r="CC102" s="810"/>
      <c r="CD102" s="810"/>
      <c r="CE102" s="810"/>
      <c r="CF102" s="810"/>
      <c r="CG102" s="811"/>
      <c r="CH102" s="908"/>
      <c r="CI102" s="909"/>
      <c r="CJ102" s="909"/>
      <c r="CK102" s="909"/>
      <c r="CL102" s="910"/>
      <c r="CM102" s="908"/>
      <c r="CN102" s="909"/>
      <c r="CO102" s="909"/>
      <c r="CP102" s="909"/>
      <c r="CQ102" s="910"/>
      <c r="CR102" s="911">
        <v>8782</v>
      </c>
      <c r="CS102" s="869"/>
      <c r="CT102" s="869"/>
      <c r="CU102" s="869"/>
      <c r="CV102" s="912"/>
      <c r="CW102" s="911">
        <v>2047</v>
      </c>
      <c r="CX102" s="869"/>
      <c r="CY102" s="869"/>
      <c r="CZ102" s="869"/>
      <c r="DA102" s="912"/>
      <c r="DB102" s="911">
        <v>4745</v>
      </c>
      <c r="DC102" s="869"/>
      <c r="DD102" s="869"/>
      <c r="DE102" s="869"/>
      <c r="DF102" s="912"/>
      <c r="DG102" s="911" t="s">
        <v>555</v>
      </c>
      <c r="DH102" s="869"/>
      <c r="DI102" s="869"/>
      <c r="DJ102" s="869"/>
      <c r="DK102" s="912"/>
      <c r="DL102" s="911">
        <v>64</v>
      </c>
      <c r="DM102" s="869"/>
      <c r="DN102" s="869"/>
      <c r="DO102" s="869"/>
      <c r="DP102" s="912"/>
      <c r="DQ102" s="911">
        <v>43</v>
      </c>
      <c r="DR102" s="869"/>
      <c r="DS102" s="869"/>
      <c r="DT102" s="869"/>
      <c r="DU102" s="912"/>
      <c r="DV102" s="937"/>
      <c r="DW102" s="938"/>
      <c r="DX102" s="938"/>
      <c r="DY102" s="938"/>
      <c r="DZ102" s="93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0" t="s">
        <v>395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1" t="s">
        <v>396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2" t="s">
        <v>399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400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7" customFormat="1" ht="26.25" customHeight="1">
      <c r="A109" s="935" t="s">
        <v>401</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402</v>
      </c>
      <c r="AB109" s="914"/>
      <c r="AC109" s="914"/>
      <c r="AD109" s="914"/>
      <c r="AE109" s="915"/>
      <c r="AF109" s="913" t="s">
        <v>282</v>
      </c>
      <c r="AG109" s="914"/>
      <c r="AH109" s="914"/>
      <c r="AI109" s="914"/>
      <c r="AJ109" s="915"/>
      <c r="AK109" s="913" t="s">
        <v>281</v>
      </c>
      <c r="AL109" s="914"/>
      <c r="AM109" s="914"/>
      <c r="AN109" s="914"/>
      <c r="AO109" s="915"/>
      <c r="AP109" s="913" t="s">
        <v>403</v>
      </c>
      <c r="AQ109" s="914"/>
      <c r="AR109" s="914"/>
      <c r="AS109" s="914"/>
      <c r="AT109" s="916"/>
      <c r="AU109" s="935" t="s">
        <v>401</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402</v>
      </c>
      <c r="BR109" s="914"/>
      <c r="BS109" s="914"/>
      <c r="BT109" s="914"/>
      <c r="BU109" s="915"/>
      <c r="BV109" s="913" t="s">
        <v>282</v>
      </c>
      <c r="BW109" s="914"/>
      <c r="BX109" s="914"/>
      <c r="BY109" s="914"/>
      <c r="BZ109" s="915"/>
      <c r="CA109" s="913" t="s">
        <v>281</v>
      </c>
      <c r="CB109" s="914"/>
      <c r="CC109" s="914"/>
      <c r="CD109" s="914"/>
      <c r="CE109" s="915"/>
      <c r="CF109" s="936" t="s">
        <v>403</v>
      </c>
      <c r="CG109" s="936"/>
      <c r="CH109" s="936"/>
      <c r="CI109" s="936"/>
      <c r="CJ109" s="936"/>
      <c r="CK109" s="913" t="s">
        <v>404</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402</v>
      </c>
      <c r="DH109" s="914"/>
      <c r="DI109" s="914"/>
      <c r="DJ109" s="914"/>
      <c r="DK109" s="915"/>
      <c r="DL109" s="913" t="s">
        <v>282</v>
      </c>
      <c r="DM109" s="914"/>
      <c r="DN109" s="914"/>
      <c r="DO109" s="914"/>
      <c r="DP109" s="915"/>
      <c r="DQ109" s="913" t="s">
        <v>281</v>
      </c>
      <c r="DR109" s="914"/>
      <c r="DS109" s="914"/>
      <c r="DT109" s="914"/>
      <c r="DU109" s="915"/>
      <c r="DV109" s="913" t="s">
        <v>403</v>
      </c>
      <c r="DW109" s="914"/>
      <c r="DX109" s="914"/>
      <c r="DY109" s="914"/>
      <c r="DZ109" s="916"/>
    </row>
    <row r="110" spans="1:131" s="197" customFormat="1" ht="26.25" customHeight="1">
      <c r="A110" s="917" t="s">
        <v>405</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15431941</v>
      </c>
      <c r="AB110" s="921"/>
      <c r="AC110" s="921"/>
      <c r="AD110" s="921"/>
      <c r="AE110" s="922"/>
      <c r="AF110" s="923">
        <v>15580264</v>
      </c>
      <c r="AG110" s="921"/>
      <c r="AH110" s="921"/>
      <c r="AI110" s="921"/>
      <c r="AJ110" s="922"/>
      <c r="AK110" s="923">
        <v>15276272</v>
      </c>
      <c r="AL110" s="921"/>
      <c r="AM110" s="921"/>
      <c r="AN110" s="921"/>
      <c r="AO110" s="922"/>
      <c r="AP110" s="924">
        <v>25</v>
      </c>
      <c r="AQ110" s="925"/>
      <c r="AR110" s="925"/>
      <c r="AS110" s="925"/>
      <c r="AT110" s="926"/>
      <c r="AU110" s="927" t="s">
        <v>61</v>
      </c>
      <c r="AV110" s="928"/>
      <c r="AW110" s="928"/>
      <c r="AX110" s="928"/>
      <c r="AY110" s="929"/>
      <c r="AZ110" s="971" t="s">
        <v>406</v>
      </c>
      <c r="BA110" s="918"/>
      <c r="BB110" s="918"/>
      <c r="BC110" s="918"/>
      <c r="BD110" s="918"/>
      <c r="BE110" s="918"/>
      <c r="BF110" s="918"/>
      <c r="BG110" s="918"/>
      <c r="BH110" s="918"/>
      <c r="BI110" s="918"/>
      <c r="BJ110" s="918"/>
      <c r="BK110" s="918"/>
      <c r="BL110" s="918"/>
      <c r="BM110" s="918"/>
      <c r="BN110" s="918"/>
      <c r="BO110" s="918"/>
      <c r="BP110" s="919"/>
      <c r="BQ110" s="957">
        <v>140103123</v>
      </c>
      <c r="BR110" s="958"/>
      <c r="BS110" s="958"/>
      <c r="BT110" s="958"/>
      <c r="BU110" s="958"/>
      <c r="BV110" s="958">
        <v>144513600</v>
      </c>
      <c r="BW110" s="958"/>
      <c r="BX110" s="958"/>
      <c r="BY110" s="958"/>
      <c r="BZ110" s="958"/>
      <c r="CA110" s="958">
        <v>145602198</v>
      </c>
      <c r="CB110" s="958"/>
      <c r="CC110" s="958"/>
      <c r="CD110" s="958"/>
      <c r="CE110" s="958"/>
      <c r="CF110" s="972">
        <v>238.2</v>
      </c>
      <c r="CG110" s="973"/>
      <c r="CH110" s="973"/>
      <c r="CI110" s="973"/>
      <c r="CJ110" s="973"/>
      <c r="CK110" s="974" t="s">
        <v>407</v>
      </c>
      <c r="CL110" s="975"/>
      <c r="CM110" s="954" t="s">
        <v>408</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109</v>
      </c>
      <c r="DH110" s="958"/>
      <c r="DI110" s="958"/>
      <c r="DJ110" s="958"/>
      <c r="DK110" s="958"/>
      <c r="DL110" s="958" t="s">
        <v>109</v>
      </c>
      <c r="DM110" s="958"/>
      <c r="DN110" s="958"/>
      <c r="DO110" s="958"/>
      <c r="DP110" s="958"/>
      <c r="DQ110" s="958" t="s">
        <v>109</v>
      </c>
      <c r="DR110" s="958"/>
      <c r="DS110" s="958"/>
      <c r="DT110" s="958"/>
      <c r="DU110" s="958"/>
      <c r="DV110" s="959" t="s">
        <v>109</v>
      </c>
      <c r="DW110" s="959"/>
      <c r="DX110" s="959"/>
      <c r="DY110" s="959"/>
      <c r="DZ110" s="960"/>
    </row>
    <row r="111" spans="1:131" s="197" customFormat="1" ht="26.25" customHeight="1">
      <c r="A111" s="961" t="s">
        <v>409</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109</v>
      </c>
      <c r="AB111" s="965"/>
      <c r="AC111" s="965"/>
      <c r="AD111" s="965"/>
      <c r="AE111" s="966"/>
      <c r="AF111" s="967" t="s">
        <v>109</v>
      </c>
      <c r="AG111" s="965"/>
      <c r="AH111" s="965"/>
      <c r="AI111" s="965"/>
      <c r="AJ111" s="966"/>
      <c r="AK111" s="967" t="s">
        <v>109</v>
      </c>
      <c r="AL111" s="965"/>
      <c r="AM111" s="965"/>
      <c r="AN111" s="965"/>
      <c r="AO111" s="966"/>
      <c r="AP111" s="968" t="s">
        <v>109</v>
      </c>
      <c r="AQ111" s="969"/>
      <c r="AR111" s="969"/>
      <c r="AS111" s="969"/>
      <c r="AT111" s="970"/>
      <c r="AU111" s="930"/>
      <c r="AV111" s="931"/>
      <c r="AW111" s="931"/>
      <c r="AX111" s="931"/>
      <c r="AY111" s="932"/>
      <c r="AZ111" s="980" t="s">
        <v>410</v>
      </c>
      <c r="BA111" s="981"/>
      <c r="BB111" s="981"/>
      <c r="BC111" s="981"/>
      <c r="BD111" s="981"/>
      <c r="BE111" s="981"/>
      <c r="BF111" s="981"/>
      <c r="BG111" s="981"/>
      <c r="BH111" s="981"/>
      <c r="BI111" s="981"/>
      <c r="BJ111" s="981"/>
      <c r="BK111" s="981"/>
      <c r="BL111" s="981"/>
      <c r="BM111" s="981"/>
      <c r="BN111" s="981"/>
      <c r="BO111" s="981"/>
      <c r="BP111" s="982"/>
      <c r="BQ111" s="950">
        <v>154153</v>
      </c>
      <c r="BR111" s="951"/>
      <c r="BS111" s="951"/>
      <c r="BT111" s="951"/>
      <c r="BU111" s="951"/>
      <c r="BV111" s="951">
        <v>140824</v>
      </c>
      <c r="BW111" s="951"/>
      <c r="BX111" s="951"/>
      <c r="BY111" s="951"/>
      <c r="BZ111" s="951"/>
      <c r="CA111" s="951">
        <v>130243</v>
      </c>
      <c r="CB111" s="951"/>
      <c r="CC111" s="951"/>
      <c r="CD111" s="951"/>
      <c r="CE111" s="951"/>
      <c r="CF111" s="945">
        <v>0.2</v>
      </c>
      <c r="CG111" s="946"/>
      <c r="CH111" s="946"/>
      <c r="CI111" s="946"/>
      <c r="CJ111" s="946"/>
      <c r="CK111" s="976"/>
      <c r="CL111" s="977"/>
      <c r="CM111" s="947" t="s">
        <v>411</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v>144371</v>
      </c>
      <c r="DH111" s="951"/>
      <c r="DI111" s="951"/>
      <c r="DJ111" s="951"/>
      <c r="DK111" s="951"/>
      <c r="DL111" s="951">
        <v>137562</v>
      </c>
      <c r="DM111" s="951"/>
      <c r="DN111" s="951"/>
      <c r="DO111" s="951"/>
      <c r="DP111" s="951"/>
      <c r="DQ111" s="951">
        <v>130243</v>
      </c>
      <c r="DR111" s="951"/>
      <c r="DS111" s="951"/>
      <c r="DT111" s="951"/>
      <c r="DU111" s="951"/>
      <c r="DV111" s="952">
        <v>0.2</v>
      </c>
      <c r="DW111" s="952"/>
      <c r="DX111" s="952"/>
      <c r="DY111" s="952"/>
      <c r="DZ111" s="953"/>
    </row>
    <row r="112" spans="1:131" s="197" customFormat="1" ht="26.25" customHeight="1">
      <c r="A112" s="983" t="s">
        <v>412</v>
      </c>
      <c r="B112" s="984"/>
      <c r="C112" s="981" t="s">
        <v>413</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109</v>
      </c>
      <c r="AB112" s="990"/>
      <c r="AC112" s="990"/>
      <c r="AD112" s="990"/>
      <c r="AE112" s="991"/>
      <c r="AF112" s="992" t="s">
        <v>109</v>
      </c>
      <c r="AG112" s="990"/>
      <c r="AH112" s="990"/>
      <c r="AI112" s="990"/>
      <c r="AJ112" s="991"/>
      <c r="AK112" s="992" t="s">
        <v>109</v>
      </c>
      <c r="AL112" s="990"/>
      <c r="AM112" s="990"/>
      <c r="AN112" s="990"/>
      <c r="AO112" s="991"/>
      <c r="AP112" s="993" t="s">
        <v>109</v>
      </c>
      <c r="AQ112" s="994"/>
      <c r="AR112" s="994"/>
      <c r="AS112" s="994"/>
      <c r="AT112" s="995"/>
      <c r="AU112" s="930"/>
      <c r="AV112" s="931"/>
      <c r="AW112" s="931"/>
      <c r="AX112" s="931"/>
      <c r="AY112" s="932"/>
      <c r="AZ112" s="980" t="s">
        <v>414</v>
      </c>
      <c r="BA112" s="981"/>
      <c r="BB112" s="981"/>
      <c r="BC112" s="981"/>
      <c r="BD112" s="981"/>
      <c r="BE112" s="981"/>
      <c r="BF112" s="981"/>
      <c r="BG112" s="981"/>
      <c r="BH112" s="981"/>
      <c r="BI112" s="981"/>
      <c r="BJ112" s="981"/>
      <c r="BK112" s="981"/>
      <c r="BL112" s="981"/>
      <c r="BM112" s="981"/>
      <c r="BN112" s="981"/>
      <c r="BO112" s="981"/>
      <c r="BP112" s="982"/>
      <c r="BQ112" s="950">
        <v>57189276</v>
      </c>
      <c r="BR112" s="951"/>
      <c r="BS112" s="951"/>
      <c r="BT112" s="951"/>
      <c r="BU112" s="951"/>
      <c r="BV112" s="951">
        <v>55422751</v>
      </c>
      <c r="BW112" s="951"/>
      <c r="BX112" s="951"/>
      <c r="BY112" s="951"/>
      <c r="BZ112" s="951"/>
      <c r="CA112" s="951">
        <v>53698229</v>
      </c>
      <c r="CB112" s="951"/>
      <c r="CC112" s="951"/>
      <c r="CD112" s="951"/>
      <c r="CE112" s="951"/>
      <c r="CF112" s="945">
        <v>87.8</v>
      </c>
      <c r="CG112" s="946"/>
      <c r="CH112" s="946"/>
      <c r="CI112" s="946"/>
      <c r="CJ112" s="946"/>
      <c r="CK112" s="976"/>
      <c r="CL112" s="977"/>
      <c r="CM112" s="947" t="s">
        <v>415</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109</v>
      </c>
      <c r="DH112" s="951"/>
      <c r="DI112" s="951"/>
      <c r="DJ112" s="951"/>
      <c r="DK112" s="951"/>
      <c r="DL112" s="951" t="s">
        <v>109</v>
      </c>
      <c r="DM112" s="951"/>
      <c r="DN112" s="951"/>
      <c r="DO112" s="951"/>
      <c r="DP112" s="951"/>
      <c r="DQ112" s="951" t="s">
        <v>109</v>
      </c>
      <c r="DR112" s="951"/>
      <c r="DS112" s="951"/>
      <c r="DT112" s="951"/>
      <c r="DU112" s="951"/>
      <c r="DV112" s="952" t="s">
        <v>109</v>
      </c>
      <c r="DW112" s="952"/>
      <c r="DX112" s="952"/>
      <c r="DY112" s="952"/>
      <c r="DZ112" s="953"/>
    </row>
    <row r="113" spans="1:130" s="197" customFormat="1" ht="26.25" customHeight="1">
      <c r="A113" s="985"/>
      <c r="B113" s="986"/>
      <c r="C113" s="981" t="s">
        <v>416</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4829644</v>
      </c>
      <c r="AB113" s="965"/>
      <c r="AC113" s="965"/>
      <c r="AD113" s="965"/>
      <c r="AE113" s="966"/>
      <c r="AF113" s="967">
        <v>4317127</v>
      </c>
      <c r="AG113" s="965"/>
      <c r="AH113" s="965"/>
      <c r="AI113" s="965"/>
      <c r="AJ113" s="966"/>
      <c r="AK113" s="967">
        <v>4255807</v>
      </c>
      <c r="AL113" s="965"/>
      <c r="AM113" s="965"/>
      <c r="AN113" s="965"/>
      <c r="AO113" s="966"/>
      <c r="AP113" s="968">
        <v>7</v>
      </c>
      <c r="AQ113" s="969"/>
      <c r="AR113" s="969"/>
      <c r="AS113" s="969"/>
      <c r="AT113" s="970"/>
      <c r="AU113" s="930"/>
      <c r="AV113" s="931"/>
      <c r="AW113" s="931"/>
      <c r="AX113" s="931"/>
      <c r="AY113" s="932"/>
      <c r="AZ113" s="980" t="s">
        <v>417</v>
      </c>
      <c r="BA113" s="981"/>
      <c r="BB113" s="981"/>
      <c r="BC113" s="981"/>
      <c r="BD113" s="981"/>
      <c r="BE113" s="981"/>
      <c r="BF113" s="981"/>
      <c r="BG113" s="981"/>
      <c r="BH113" s="981"/>
      <c r="BI113" s="981"/>
      <c r="BJ113" s="981"/>
      <c r="BK113" s="981"/>
      <c r="BL113" s="981"/>
      <c r="BM113" s="981"/>
      <c r="BN113" s="981"/>
      <c r="BO113" s="981"/>
      <c r="BP113" s="982"/>
      <c r="BQ113" s="950" t="s">
        <v>109</v>
      </c>
      <c r="BR113" s="951"/>
      <c r="BS113" s="951"/>
      <c r="BT113" s="951"/>
      <c r="BU113" s="951"/>
      <c r="BV113" s="951" t="s">
        <v>109</v>
      </c>
      <c r="BW113" s="951"/>
      <c r="BX113" s="951"/>
      <c r="BY113" s="951"/>
      <c r="BZ113" s="951"/>
      <c r="CA113" s="951" t="s">
        <v>109</v>
      </c>
      <c r="CB113" s="951"/>
      <c r="CC113" s="951"/>
      <c r="CD113" s="951"/>
      <c r="CE113" s="951"/>
      <c r="CF113" s="945" t="s">
        <v>109</v>
      </c>
      <c r="CG113" s="946"/>
      <c r="CH113" s="946"/>
      <c r="CI113" s="946"/>
      <c r="CJ113" s="946"/>
      <c r="CK113" s="976"/>
      <c r="CL113" s="977"/>
      <c r="CM113" s="947" t="s">
        <v>418</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109</v>
      </c>
      <c r="DH113" s="990"/>
      <c r="DI113" s="990"/>
      <c r="DJ113" s="990"/>
      <c r="DK113" s="991"/>
      <c r="DL113" s="992" t="s">
        <v>109</v>
      </c>
      <c r="DM113" s="990"/>
      <c r="DN113" s="990"/>
      <c r="DO113" s="990"/>
      <c r="DP113" s="991"/>
      <c r="DQ113" s="992" t="s">
        <v>109</v>
      </c>
      <c r="DR113" s="990"/>
      <c r="DS113" s="990"/>
      <c r="DT113" s="990"/>
      <c r="DU113" s="991"/>
      <c r="DV113" s="993" t="s">
        <v>109</v>
      </c>
      <c r="DW113" s="994"/>
      <c r="DX113" s="994"/>
      <c r="DY113" s="994"/>
      <c r="DZ113" s="995"/>
    </row>
    <row r="114" spans="1:130" s="197" customFormat="1" ht="26.25" customHeight="1">
      <c r="A114" s="985"/>
      <c r="B114" s="986"/>
      <c r="C114" s="981" t="s">
        <v>419</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t="s">
        <v>109</v>
      </c>
      <c r="AB114" s="990"/>
      <c r="AC114" s="990"/>
      <c r="AD114" s="990"/>
      <c r="AE114" s="991"/>
      <c r="AF114" s="992" t="s">
        <v>109</v>
      </c>
      <c r="AG114" s="990"/>
      <c r="AH114" s="990"/>
      <c r="AI114" s="990"/>
      <c r="AJ114" s="991"/>
      <c r="AK114" s="992" t="s">
        <v>109</v>
      </c>
      <c r="AL114" s="990"/>
      <c r="AM114" s="990"/>
      <c r="AN114" s="990"/>
      <c r="AO114" s="991"/>
      <c r="AP114" s="993" t="s">
        <v>109</v>
      </c>
      <c r="AQ114" s="994"/>
      <c r="AR114" s="994"/>
      <c r="AS114" s="994"/>
      <c r="AT114" s="995"/>
      <c r="AU114" s="930"/>
      <c r="AV114" s="931"/>
      <c r="AW114" s="931"/>
      <c r="AX114" s="931"/>
      <c r="AY114" s="932"/>
      <c r="AZ114" s="980" t="s">
        <v>420</v>
      </c>
      <c r="BA114" s="981"/>
      <c r="BB114" s="981"/>
      <c r="BC114" s="981"/>
      <c r="BD114" s="981"/>
      <c r="BE114" s="981"/>
      <c r="BF114" s="981"/>
      <c r="BG114" s="981"/>
      <c r="BH114" s="981"/>
      <c r="BI114" s="981"/>
      <c r="BJ114" s="981"/>
      <c r="BK114" s="981"/>
      <c r="BL114" s="981"/>
      <c r="BM114" s="981"/>
      <c r="BN114" s="981"/>
      <c r="BO114" s="981"/>
      <c r="BP114" s="982"/>
      <c r="BQ114" s="950">
        <v>23501934</v>
      </c>
      <c r="BR114" s="951"/>
      <c r="BS114" s="951"/>
      <c r="BT114" s="951"/>
      <c r="BU114" s="951"/>
      <c r="BV114" s="951">
        <v>21573070</v>
      </c>
      <c r="BW114" s="951"/>
      <c r="BX114" s="951"/>
      <c r="BY114" s="951"/>
      <c r="BZ114" s="951"/>
      <c r="CA114" s="951">
        <v>20023326</v>
      </c>
      <c r="CB114" s="951"/>
      <c r="CC114" s="951"/>
      <c r="CD114" s="951"/>
      <c r="CE114" s="951"/>
      <c r="CF114" s="945">
        <v>32.799999999999997</v>
      </c>
      <c r="CG114" s="946"/>
      <c r="CH114" s="946"/>
      <c r="CI114" s="946"/>
      <c r="CJ114" s="946"/>
      <c r="CK114" s="976"/>
      <c r="CL114" s="977"/>
      <c r="CM114" s="947" t="s">
        <v>421</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109</v>
      </c>
      <c r="DH114" s="990"/>
      <c r="DI114" s="990"/>
      <c r="DJ114" s="990"/>
      <c r="DK114" s="991"/>
      <c r="DL114" s="992" t="s">
        <v>109</v>
      </c>
      <c r="DM114" s="990"/>
      <c r="DN114" s="990"/>
      <c r="DO114" s="990"/>
      <c r="DP114" s="991"/>
      <c r="DQ114" s="992" t="s">
        <v>109</v>
      </c>
      <c r="DR114" s="990"/>
      <c r="DS114" s="990"/>
      <c r="DT114" s="990"/>
      <c r="DU114" s="991"/>
      <c r="DV114" s="993" t="s">
        <v>109</v>
      </c>
      <c r="DW114" s="994"/>
      <c r="DX114" s="994"/>
      <c r="DY114" s="994"/>
      <c r="DZ114" s="995"/>
    </row>
    <row r="115" spans="1:130" s="197" customFormat="1" ht="26.25" customHeight="1">
      <c r="A115" s="985"/>
      <c r="B115" s="986"/>
      <c r="C115" s="981" t="s">
        <v>422</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14821</v>
      </c>
      <c r="AB115" s="965"/>
      <c r="AC115" s="965"/>
      <c r="AD115" s="965"/>
      <c r="AE115" s="966"/>
      <c r="AF115" s="967">
        <v>12156</v>
      </c>
      <c r="AG115" s="965"/>
      <c r="AH115" s="965"/>
      <c r="AI115" s="965"/>
      <c r="AJ115" s="966"/>
      <c r="AK115" s="967">
        <v>9195</v>
      </c>
      <c r="AL115" s="965"/>
      <c r="AM115" s="965"/>
      <c r="AN115" s="965"/>
      <c r="AO115" s="966"/>
      <c r="AP115" s="968">
        <v>0</v>
      </c>
      <c r="AQ115" s="969"/>
      <c r="AR115" s="969"/>
      <c r="AS115" s="969"/>
      <c r="AT115" s="970"/>
      <c r="AU115" s="930"/>
      <c r="AV115" s="931"/>
      <c r="AW115" s="931"/>
      <c r="AX115" s="931"/>
      <c r="AY115" s="932"/>
      <c r="AZ115" s="980" t="s">
        <v>423</v>
      </c>
      <c r="BA115" s="981"/>
      <c r="BB115" s="981"/>
      <c r="BC115" s="981"/>
      <c r="BD115" s="981"/>
      <c r="BE115" s="981"/>
      <c r="BF115" s="981"/>
      <c r="BG115" s="981"/>
      <c r="BH115" s="981"/>
      <c r="BI115" s="981"/>
      <c r="BJ115" s="981"/>
      <c r="BK115" s="981"/>
      <c r="BL115" s="981"/>
      <c r="BM115" s="981"/>
      <c r="BN115" s="981"/>
      <c r="BO115" s="981"/>
      <c r="BP115" s="982"/>
      <c r="BQ115" s="950">
        <v>171906</v>
      </c>
      <c r="BR115" s="951"/>
      <c r="BS115" s="951"/>
      <c r="BT115" s="951"/>
      <c r="BU115" s="951"/>
      <c r="BV115" s="951">
        <v>108192</v>
      </c>
      <c r="BW115" s="951"/>
      <c r="BX115" s="951"/>
      <c r="BY115" s="951"/>
      <c r="BZ115" s="951"/>
      <c r="CA115" s="951">
        <v>44478</v>
      </c>
      <c r="CB115" s="951"/>
      <c r="CC115" s="951"/>
      <c r="CD115" s="951"/>
      <c r="CE115" s="951"/>
      <c r="CF115" s="945">
        <v>0.1</v>
      </c>
      <c r="CG115" s="946"/>
      <c r="CH115" s="946"/>
      <c r="CI115" s="946"/>
      <c r="CJ115" s="946"/>
      <c r="CK115" s="976"/>
      <c r="CL115" s="977"/>
      <c r="CM115" s="980" t="s">
        <v>424</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2"/>
      <c r="DG115" s="989" t="s">
        <v>109</v>
      </c>
      <c r="DH115" s="990"/>
      <c r="DI115" s="990"/>
      <c r="DJ115" s="990"/>
      <c r="DK115" s="991"/>
      <c r="DL115" s="992" t="s">
        <v>109</v>
      </c>
      <c r="DM115" s="990"/>
      <c r="DN115" s="990"/>
      <c r="DO115" s="990"/>
      <c r="DP115" s="991"/>
      <c r="DQ115" s="992" t="s">
        <v>109</v>
      </c>
      <c r="DR115" s="990"/>
      <c r="DS115" s="990"/>
      <c r="DT115" s="990"/>
      <c r="DU115" s="991"/>
      <c r="DV115" s="993" t="s">
        <v>109</v>
      </c>
      <c r="DW115" s="994"/>
      <c r="DX115" s="994"/>
      <c r="DY115" s="994"/>
      <c r="DZ115" s="995"/>
    </row>
    <row r="116" spans="1:130" s="197" customFormat="1" ht="26.25" customHeight="1">
      <c r="A116" s="987"/>
      <c r="B116" s="988"/>
      <c r="C116" s="1002" t="s">
        <v>425</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89" t="s">
        <v>109</v>
      </c>
      <c r="AB116" s="990"/>
      <c r="AC116" s="990"/>
      <c r="AD116" s="990"/>
      <c r="AE116" s="991"/>
      <c r="AF116" s="992" t="s">
        <v>109</v>
      </c>
      <c r="AG116" s="990"/>
      <c r="AH116" s="990"/>
      <c r="AI116" s="990"/>
      <c r="AJ116" s="991"/>
      <c r="AK116" s="992" t="s">
        <v>109</v>
      </c>
      <c r="AL116" s="990"/>
      <c r="AM116" s="990"/>
      <c r="AN116" s="990"/>
      <c r="AO116" s="991"/>
      <c r="AP116" s="993" t="s">
        <v>109</v>
      </c>
      <c r="AQ116" s="994"/>
      <c r="AR116" s="994"/>
      <c r="AS116" s="994"/>
      <c r="AT116" s="995"/>
      <c r="AU116" s="930"/>
      <c r="AV116" s="931"/>
      <c r="AW116" s="931"/>
      <c r="AX116" s="931"/>
      <c r="AY116" s="932"/>
      <c r="AZ116" s="980" t="s">
        <v>426</v>
      </c>
      <c r="BA116" s="981"/>
      <c r="BB116" s="981"/>
      <c r="BC116" s="981"/>
      <c r="BD116" s="981"/>
      <c r="BE116" s="981"/>
      <c r="BF116" s="981"/>
      <c r="BG116" s="981"/>
      <c r="BH116" s="981"/>
      <c r="BI116" s="981"/>
      <c r="BJ116" s="981"/>
      <c r="BK116" s="981"/>
      <c r="BL116" s="981"/>
      <c r="BM116" s="981"/>
      <c r="BN116" s="981"/>
      <c r="BO116" s="981"/>
      <c r="BP116" s="982"/>
      <c r="BQ116" s="950" t="s">
        <v>109</v>
      </c>
      <c r="BR116" s="951"/>
      <c r="BS116" s="951"/>
      <c r="BT116" s="951"/>
      <c r="BU116" s="951"/>
      <c r="BV116" s="951" t="s">
        <v>109</v>
      </c>
      <c r="BW116" s="951"/>
      <c r="BX116" s="951"/>
      <c r="BY116" s="951"/>
      <c r="BZ116" s="951"/>
      <c r="CA116" s="951" t="s">
        <v>109</v>
      </c>
      <c r="CB116" s="951"/>
      <c r="CC116" s="951"/>
      <c r="CD116" s="951"/>
      <c r="CE116" s="951"/>
      <c r="CF116" s="945" t="s">
        <v>109</v>
      </c>
      <c r="CG116" s="946"/>
      <c r="CH116" s="946"/>
      <c r="CI116" s="946"/>
      <c r="CJ116" s="946"/>
      <c r="CK116" s="976"/>
      <c r="CL116" s="977"/>
      <c r="CM116" s="947" t="s">
        <v>427</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v>1128</v>
      </c>
      <c r="DH116" s="990"/>
      <c r="DI116" s="990"/>
      <c r="DJ116" s="990"/>
      <c r="DK116" s="991"/>
      <c r="DL116" s="992">
        <v>564</v>
      </c>
      <c r="DM116" s="990"/>
      <c r="DN116" s="990"/>
      <c r="DO116" s="990"/>
      <c r="DP116" s="991"/>
      <c r="DQ116" s="992" t="s">
        <v>109</v>
      </c>
      <c r="DR116" s="990"/>
      <c r="DS116" s="990"/>
      <c r="DT116" s="990"/>
      <c r="DU116" s="991"/>
      <c r="DV116" s="993" t="s">
        <v>109</v>
      </c>
      <c r="DW116" s="994"/>
      <c r="DX116" s="994"/>
      <c r="DY116" s="994"/>
      <c r="DZ116" s="995"/>
    </row>
    <row r="117" spans="1:130" s="197" customFormat="1" ht="26.25" customHeight="1">
      <c r="A117" s="935" t="s">
        <v>165</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24" t="s">
        <v>428</v>
      </c>
      <c r="Z117" s="915"/>
      <c r="AA117" s="1027">
        <v>20276406</v>
      </c>
      <c r="AB117" s="997"/>
      <c r="AC117" s="997"/>
      <c r="AD117" s="997"/>
      <c r="AE117" s="998"/>
      <c r="AF117" s="996">
        <v>19909547</v>
      </c>
      <c r="AG117" s="997"/>
      <c r="AH117" s="997"/>
      <c r="AI117" s="997"/>
      <c r="AJ117" s="998"/>
      <c r="AK117" s="996">
        <v>19541274</v>
      </c>
      <c r="AL117" s="997"/>
      <c r="AM117" s="997"/>
      <c r="AN117" s="997"/>
      <c r="AO117" s="998"/>
      <c r="AP117" s="999"/>
      <c r="AQ117" s="1000"/>
      <c r="AR117" s="1000"/>
      <c r="AS117" s="1000"/>
      <c r="AT117" s="1001"/>
      <c r="AU117" s="930"/>
      <c r="AV117" s="931"/>
      <c r="AW117" s="931"/>
      <c r="AX117" s="931"/>
      <c r="AY117" s="932"/>
      <c r="AZ117" s="1026" t="s">
        <v>429</v>
      </c>
      <c r="BA117" s="1002"/>
      <c r="BB117" s="1002"/>
      <c r="BC117" s="1002"/>
      <c r="BD117" s="1002"/>
      <c r="BE117" s="1002"/>
      <c r="BF117" s="1002"/>
      <c r="BG117" s="1002"/>
      <c r="BH117" s="1002"/>
      <c r="BI117" s="1002"/>
      <c r="BJ117" s="1002"/>
      <c r="BK117" s="1002"/>
      <c r="BL117" s="1002"/>
      <c r="BM117" s="1002"/>
      <c r="BN117" s="1002"/>
      <c r="BO117" s="1002"/>
      <c r="BP117" s="1003"/>
      <c r="BQ117" s="1016" t="s">
        <v>109</v>
      </c>
      <c r="BR117" s="1017"/>
      <c r="BS117" s="1017"/>
      <c r="BT117" s="1017"/>
      <c r="BU117" s="1017"/>
      <c r="BV117" s="1017" t="s">
        <v>109</v>
      </c>
      <c r="BW117" s="1017"/>
      <c r="BX117" s="1017"/>
      <c r="BY117" s="1017"/>
      <c r="BZ117" s="1017"/>
      <c r="CA117" s="1017" t="s">
        <v>109</v>
      </c>
      <c r="CB117" s="1017"/>
      <c r="CC117" s="1017"/>
      <c r="CD117" s="1017"/>
      <c r="CE117" s="1017"/>
      <c r="CF117" s="945" t="s">
        <v>109</v>
      </c>
      <c r="CG117" s="946"/>
      <c r="CH117" s="946"/>
      <c r="CI117" s="946"/>
      <c r="CJ117" s="946"/>
      <c r="CK117" s="976"/>
      <c r="CL117" s="977"/>
      <c r="CM117" s="947" t="s">
        <v>430</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109</v>
      </c>
      <c r="DH117" s="990"/>
      <c r="DI117" s="990"/>
      <c r="DJ117" s="990"/>
      <c r="DK117" s="991"/>
      <c r="DL117" s="992" t="s">
        <v>109</v>
      </c>
      <c r="DM117" s="990"/>
      <c r="DN117" s="990"/>
      <c r="DO117" s="990"/>
      <c r="DP117" s="991"/>
      <c r="DQ117" s="992" t="s">
        <v>109</v>
      </c>
      <c r="DR117" s="990"/>
      <c r="DS117" s="990"/>
      <c r="DT117" s="990"/>
      <c r="DU117" s="991"/>
      <c r="DV117" s="993" t="s">
        <v>109</v>
      </c>
      <c r="DW117" s="994"/>
      <c r="DX117" s="994"/>
      <c r="DY117" s="994"/>
      <c r="DZ117" s="995"/>
    </row>
    <row r="118" spans="1:130" s="197" customFormat="1" ht="26.25" customHeight="1">
      <c r="A118" s="935" t="s">
        <v>404</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402</v>
      </c>
      <c r="AB118" s="914"/>
      <c r="AC118" s="914"/>
      <c r="AD118" s="914"/>
      <c r="AE118" s="915"/>
      <c r="AF118" s="913" t="s">
        <v>282</v>
      </c>
      <c r="AG118" s="914"/>
      <c r="AH118" s="914"/>
      <c r="AI118" s="914"/>
      <c r="AJ118" s="915"/>
      <c r="AK118" s="913" t="s">
        <v>281</v>
      </c>
      <c r="AL118" s="914"/>
      <c r="AM118" s="914"/>
      <c r="AN118" s="914"/>
      <c r="AO118" s="915"/>
      <c r="AP118" s="1021" t="s">
        <v>403</v>
      </c>
      <c r="AQ118" s="1022"/>
      <c r="AR118" s="1022"/>
      <c r="AS118" s="1022"/>
      <c r="AT118" s="1023"/>
      <c r="AU118" s="933"/>
      <c r="AV118" s="934"/>
      <c r="AW118" s="934"/>
      <c r="AX118" s="934"/>
      <c r="AY118" s="934"/>
      <c r="AZ118" s="228" t="s">
        <v>165</v>
      </c>
      <c r="BA118" s="228"/>
      <c r="BB118" s="228"/>
      <c r="BC118" s="228"/>
      <c r="BD118" s="228"/>
      <c r="BE118" s="228"/>
      <c r="BF118" s="228"/>
      <c r="BG118" s="228"/>
      <c r="BH118" s="228"/>
      <c r="BI118" s="228"/>
      <c r="BJ118" s="228"/>
      <c r="BK118" s="228"/>
      <c r="BL118" s="228"/>
      <c r="BM118" s="228"/>
      <c r="BN118" s="228"/>
      <c r="BO118" s="1024" t="s">
        <v>431</v>
      </c>
      <c r="BP118" s="1025"/>
      <c r="BQ118" s="1016">
        <v>221120392</v>
      </c>
      <c r="BR118" s="1017"/>
      <c r="BS118" s="1017"/>
      <c r="BT118" s="1017"/>
      <c r="BU118" s="1017"/>
      <c r="BV118" s="1017">
        <v>221758437</v>
      </c>
      <c r="BW118" s="1017"/>
      <c r="BX118" s="1017"/>
      <c r="BY118" s="1017"/>
      <c r="BZ118" s="1017"/>
      <c r="CA118" s="1017">
        <v>219498474</v>
      </c>
      <c r="CB118" s="1017"/>
      <c r="CC118" s="1017"/>
      <c r="CD118" s="1017"/>
      <c r="CE118" s="1017"/>
      <c r="CF118" s="1018"/>
      <c r="CG118" s="1019"/>
      <c r="CH118" s="1019"/>
      <c r="CI118" s="1019"/>
      <c r="CJ118" s="1020"/>
      <c r="CK118" s="976"/>
      <c r="CL118" s="977"/>
      <c r="CM118" s="947" t="s">
        <v>432</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109</v>
      </c>
      <c r="DH118" s="990"/>
      <c r="DI118" s="990"/>
      <c r="DJ118" s="990"/>
      <c r="DK118" s="991"/>
      <c r="DL118" s="992" t="s">
        <v>109</v>
      </c>
      <c r="DM118" s="990"/>
      <c r="DN118" s="990"/>
      <c r="DO118" s="990"/>
      <c r="DP118" s="991"/>
      <c r="DQ118" s="992" t="s">
        <v>109</v>
      </c>
      <c r="DR118" s="990"/>
      <c r="DS118" s="990"/>
      <c r="DT118" s="990"/>
      <c r="DU118" s="991"/>
      <c r="DV118" s="993" t="s">
        <v>109</v>
      </c>
      <c r="DW118" s="994"/>
      <c r="DX118" s="994"/>
      <c r="DY118" s="994"/>
      <c r="DZ118" s="995"/>
    </row>
    <row r="119" spans="1:130" s="197" customFormat="1" ht="26.25" customHeight="1">
      <c r="A119" s="1005" t="s">
        <v>407</v>
      </c>
      <c r="B119" s="975"/>
      <c r="C119" s="954" t="s">
        <v>408</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0" t="s">
        <v>109</v>
      </c>
      <c r="AB119" s="921"/>
      <c r="AC119" s="921"/>
      <c r="AD119" s="921"/>
      <c r="AE119" s="922"/>
      <c r="AF119" s="923" t="s">
        <v>109</v>
      </c>
      <c r="AG119" s="921"/>
      <c r="AH119" s="921"/>
      <c r="AI119" s="921"/>
      <c r="AJ119" s="922"/>
      <c r="AK119" s="923" t="s">
        <v>109</v>
      </c>
      <c r="AL119" s="921"/>
      <c r="AM119" s="921"/>
      <c r="AN119" s="921"/>
      <c r="AO119" s="922"/>
      <c r="AP119" s="924" t="s">
        <v>109</v>
      </c>
      <c r="AQ119" s="925"/>
      <c r="AR119" s="925"/>
      <c r="AS119" s="925"/>
      <c r="AT119" s="926"/>
      <c r="AU119" s="1008" t="s">
        <v>433</v>
      </c>
      <c r="AV119" s="1009"/>
      <c r="AW119" s="1009"/>
      <c r="AX119" s="1009"/>
      <c r="AY119" s="1010"/>
      <c r="AZ119" s="971" t="s">
        <v>434</v>
      </c>
      <c r="BA119" s="918"/>
      <c r="BB119" s="918"/>
      <c r="BC119" s="918"/>
      <c r="BD119" s="918"/>
      <c r="BE119" s="918"/>
      <c r="BF119" s="918"/>
      <c r="BG119" s="918"/>
      <c r="BH119" s="918"/>
      <c r="BI119" s="918"/>
      <c r="BJ119" s="918"/>
      <c r="BK119" s="918"/>
      <c r="BL119" s="918"/>
      <c r="BM119" s="918"/>
      <c r="BN119" s="918"/>
      <c r="BO119" s="918"/>
      <c r="BP119" s="919"/>
      <c r="BQ119" s="957">
        <v>29245848</v>
      </c>
      <c r="BR119" s="958"/>
      <c r="BS119" s="958"/>
      <c r="BT119" s="958"/>
      <c r="BU119" s="958"/>
      <c r="BV119" s="958">
        <v>29307101</v>
      </c>
      <c r="BW119" s="958"/>
      <c r="BX119" s="958"/>
      <c r="BY119" s="958"/>
      <c r="BZ119" s="958"/>
      <c r="CA119" s="958">
        <v>25557047</v>
      </c>
      <c r="CB119" s="958"/>
      <c r="CC119" s="958"/>
      <c r="CD119" s="958"/>
      <c r="CE119" s="958"/>
      <c r="CF119" s="972">
        <v>41.8</v>
      </c>
      <c r="CG119" s="973"/>
      <c r="CH119" s="973"/>
      <c r="CI119" s="973"/>
      <c r="CJ119" s="973"/>
      <c r="CK119" s="978"/>
      <c r="CL119" s="979"/>
      <c r="CM119" s="1035" t="s">
        <v>435</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28">
        <v>8654</v>
      </c>
      <c r="DH119" s="1029"/>
      <c r="DI119" s="1029"/>
      <c r="DJ119" s="1029"/>
      <c r="DK119" s="1030"/>
      <c r="DL119" s="1031">
        <v>2698</v>
      </c>
      <c r="DM119" s="1029"/>
      <c r="DN119" s="1029"/>
      <c r="DO119" s="1029"/>
      <c r="DP119" s="1030"/>
      <c r="DQ119" s="1031" t="s">
        <v>109</v>
      </c>
      <c r="DR119" s="1029"/>
      <c r="DS119" s="1029"/>
      <c r="DT119" s="1029"/>
      <c r="DU119" s="1030"/>
      <c r="DV119" s="1032" t="s">
        <v>109</v>
      </c>
      <c r="DW119" s="1033"/>
      <c r="DX119" s="1033"/>
      <c r="DY119" s="1033"/>
      <c r="DZ119" s="1034"/>
    </row>
    <row r="120" spans="1:130" s="197" customFormat="1" ht="26.25" customHeight="1">
      <c r="A120" s="1006"/>
      <c r="B120" s="977"/>
      <c r="C120" s="947" t="s">
        <v>411</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109</v>
      </c>
      <c r="AB120" s="990"/>
      <c r="AC120" s="990"/>
      <c r="AD120" s="990"/>
      <c r="AE120" s="991"/>
      <c r="AF120" s="992" t="s">
        <v>109</v>
      </c>
      <c r="AG120" s="990"/>
      <c r="AH120" s="990"/>
      <c r="AI120" s="990"/>
      <c r="AJ120" s="991"/>
      <c r="AK120" s="992" t="s">
        <v>109</v>
      </c>
      <c r="AL120" s="990"/>
      <c r="AM120" s="990"/>
      <c r="AN120" s="990"/>
      <c r="AO120" s="991"/>
      <c r="AP120" s="993" t="s">
        <v>109</v>
      </c>
      <c r="AQ120" s="994"/>
      <c r="AR120" s="994"/>
      <c r="AS120" s="994"/>
      <c r="AT120" s="995"/>
      <c r="AU120" s="1011"/>
      <c r="AV120" s="1012"/>
      <c r="AW120" s="1012"/>
      <c r="AX120" s="1012"/>
      <c r="AY120" s="1013"/>
      <c r="AZ120" s="980" t="s">
        <v>436</v>
      </c>
      <c r="BA120" s="981"/>
      <c r="BB120" s="981"/>
      <c r="BC120" s="981"/>
      <c r="BD120" s="981"/>
      <c r="BE120" s="981"/>
      <c r="BF120" s="981"/>
      <c r="BG120" s="981"/>
      <c r="BH120" s="981"/>
      <c r="BI120" s="981"/>
      <c r="BJ120" s="981"/>
      <c r="BK120" s="981"/>
      <c r="BL120" s="981"/>
      <c r="BM120" s="981"/>
      <c r="BN120" s="981"/>
      <c r="BO120" s="981"/>
      <c r="BP120" s="982"/>
      <c r="BQ120" s="950">
        <v>3774981</v>
      </c>
      <c r="BR120" s="951"/>
      <c r="BS120" s="951"/>
      <c r="BT120" s="951"/>
      <c r="BU120" s="951"/>
      <c r="BV120" s="951">
        <v>5077874</v>
      </c>
      <c r="BW120" s="951"/>
      <c r="BX120" s="951"/>
      <c r="BY120" s="951"/>
      <c r="BZ120" s="951"/>
      <c r="CA120" s="951">
        <v>4909255</v>
      </c>
      <c r="CB120" s="951"/>
      <c r="CC120" s="951"/>
      <c r="CD120" s="951"/>
      <c r="CE120" s="951"/>
      <c r="CF120" s="945">
        <v>8</v>
      </c>
      <c r="CG120" s="946"/>
      <c r="CH120" s="946"/>
      <c r="CI120" s="946"/>
      <c r="CJ120" s="946"/>
      <c r="CK120" s="1044" t="s">
        <v>437</v>
      </c>
      <c r="CL120" s="1045"/>
      <c r="CM120" s="1045"/>
      <c r="CN120" s="1045"/>
      <c r="CO120" s="1046"/>
      <c r="CP120" s="1052" t="s">
        <v>382</v>
      </c>
      <c r="CQ120" s="1053"/>
      <c r="CR120" s="1053"/>
      <c r="CS120" s="1053"/>
      <c r="CT120" s="1053"/>
      <c r="CU120" s="1053"/>
      <c r="CV120" s="1053"/>
      <c r="CW120" s="1053"/>
      <c r="CX120" s="1053"/>
      <c r="CY120" s="1053"/>
      <c r="CZ120" s="1053"/>
      <c r="DA120" s="1053"/>
      <c r="DB120" s="1053"/>
      <c r="DC120" s="1053"/>
      <c r="DD120" s="1053"/>
      <c r="DE120" s="1053"/>
      <c r="DF120" s="1054"/>
      <c r="DG120" s="957">
        <v>47306489</v>
      </c>
      <c r="DH120" s="958"/>
      <c r="DI120" s="958"/>
      <c r="DJ120" s="958"/>
      <c r="DK120" s="958"/>
      <c r="DL120" s="958">
        <v>48050310</v>
      </c>
      <c r="DM120" s="958"/>
      <c r="DN120" s="958"/>
      <c r="DO120" s="958"/>
      <c r="DP120" s="958"/>
      <c r="DQ120" s="958">
        <v>46743087</v>
      </c>
      <c r="DR120" s="958"/>
      <c r="DS120" s="958"/>
      <c r="DT120" s="958"/>
      <c r="DU120" s="958"/>
      <c r="DV120" s="959">
        <v>76.5</v>
      </c>
      <c r="DW120" s="959"/>
      <c r="DX120" s="959"/>
      <c r="DY120" s="959"/>
      <c r="DZ120" s="960"/>
    </row>
    <row r="121" spans="1:130" s="197" customFormat="1" ht="26.25" customHeight="1">
      <c r="A121" s="1006"/>
      <c r="B121" s="977"/>
      <c r="C121" s="1041" t="s">
        <v>438</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989" t="s">
        <v>109</v>
      </c>
      <c r="AB121" s="990"/>
      <c r="AC121" s="990"/>
      <c r="AD121" s="990"/>
      <c r="AE121" s="991"/>
      <c r="AF121" s="992" t="s">
        <v>109</v>
      </c>
      <c r="AG121" s="990"/>
      <c r="AH121" s="990"/>
      <c r="AI121" s="990"/>
      <c r="AJ121" s="991"/>
      <c r="AK121" s="992" t="s">
        <v>109</v>
      </c>
      <c r="AL121" s="990"/>
      <c r="AM121" s="990"/>
      <c r="AN121" s="990"/>
      <c r="AO121" s="991"/>
      <c r="AP121" s="993" t="s">
        <v>109</v>
      </c>
      <c r="AQ121" s="994"/>
      <c r="AR121" s="994"/>
      <c r="AS121" s="994"/>
      <c r="AT121" s="995"/>
      <c r="AU121" s="1011"/>
      <c r="AV121" s="1012"/>
      <c r="AW121" s="1012"/>
      <c r="AX121" s="1012"/>
      <c r="AY121" s="1013"/>
      <c r="AZ121" s="1026" t="s">
        <v>439</v>
      </c>
      <c r="BA121" s="1002"/>
      <c r="BB121" s="1002"/>
      <c r="BC121" s="1002"/>
      <c r="BD121" s="1002"/>
      <c r="BE121" s="1002"/>
      <c r="BF121" s="1002"/>
      <c r="BG121" s="1002"/>
      <c r="BH121" s="1002"/>
      <c r="BI121" s="1002"/>
      <c r="BJ121" s="1002"/>
      <c r="BK121" s="1002"/>
      <c r="BL121" s="1002"/>
      <c r="BM121" s="1002"/>
      <c r="BN121" s="1002"/>
      <c r="BO121" s="1002"/>
      <c r="BP121" s="1003"/>
      <c r="BQ121" s="1016">
        <v>131525349</v>
      </c>
      <c r="BR121" s="1017"/>
      <c r="BS121" s="1017"/>
      <c r="BT121" s="1017"/>
      <c r="BU121" s="1017"/>
      <c r="BV121" s="1017">
        <v>130857055</v>
      </c>
      <c r="BW121" s="1017"/>
      <c r="BX121" s="1017"/>
      <c r="BY121" s="1017"/>
      <c r="BZ121" s="1017"/>
      <c r="CA121" s="1017">
        <v>133256423</v>
      </c>
      <c r="CB121" s="1017"/>
      <c r="CC121" s="1017"/>
      <c r="CD121" s="1017"/>
      <c r="CE121" s="1017"/>
      <c r="CF121" s="1055">
        <v>218</v>
      </c>
      <c r="CG121" s="1056"/>
      <c r="CH121" s="1056"/>
      <c r="CI121" s="1056"/>
      <c r="CJ121" s="1056"/>
      <c r="CK121" s="1047"/>
      <c r="CL121" s="1048"/>
      <c r="CM121" s="1048"/>
      <c r="CN121" s="1048"/>
      <c r="CO121" s="1049"/>
      <c r="CP121" s="1038" t="s">
        <v>383</v>
      </c>
      <c r="CQ121" s="1039"/>
      <c r="CR121" s="1039"/>
      <c r="CS121" s="1039"/>
      <c r="CT121" s="1039"/>
      <c r="CU121" s="1039"/>
      <c r="CV121" s="1039"/>
      <c r="CW121" s="1039"/>
      <c r="CX121" s="1039"/>
      <c r="CY121" s="1039"/>
      <c r="CZ121" s="1039"/>
      <c r="DA121" s="1039"/>
      <c r="DB121" s="1039"/>
      <c r="DC121" s="1039"/>
      <c r="DD121" s="1039"/>
      <c r="DE121" s="1039"/>
      <c r="DF121" s="1040"/>
      <c r="DG121" s="950">
        <v>5351922</v>
      </c>
      <c r="DH121" s="951"/>
      <c r="DI121" s="951"/>
      <c r="DJ121" s="951"/>
      <c r="DK121" s="951"/>
      <c r="DL121" s="951">
        <v>4269492</v>
      </c>
      <c r="DM121" s="951"/>
      <c r="DN121" s="951"/>
      <c r="DO121" s="951"/>
      <c r="DP121" s="951"/>
      <c r="DQ121" s="951">
        <v>3951184</v>
      </c>
      <c r="DR121" s="951"/>
      <c r="DS121" s="951"/>
      <c r="DT121" s="951"/>
      <c r="DU121" s="951"/>
      <c r="DV121" s="952">
        <v>6.5</v>
      </c>
      <c r="DW121" s="952"/>
      <c r="DX121" s="952"/>
      <c r="DY121" s="952"/>
      <c r="DZ121" s="953"/>
    </row>
    <row r="122" spans="1:130" s="197" customFormat="1" ht="26.25" customHeight="1">
      <c r="A122" s="1006"/>
      <c r="B122" s="977"/>
      <c r="C122" s="947" t="s">
        <v>421</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109</v>
      </c>
      <c r="AB122" s="990"/>
      <c r="AC122" s="990"/>
      <c r="AD122" s="990"/>
      <c r="AE122" s="991"/>
      <c r="AF122" s="992" t="s">
        <v>109</v>
      </c>
      <c r="AG122" s="990"/>
      <c r="AH122" s="990"/>
      <c r="AI122" s="990"/>
      <c r="AJ122" s="991"/>
      <c r="AK122" s="992" t="s">
        <v>109</v>
      </c>
      <c r="AL122" s="990"/>
      <c r="AM122" s="990"/>
      <c r="AN122" s="990"/>
      <c r="AO122" s="991"/>
      <c r="AP122" s="993" t="s">
        <v>109</v>
      </c>
      <c r="AQ122" s="994"/>
      <c r="AR122" s="994"/>
      <c r="AS122" s="994"/>
      <c r="AT122" s="995"/>
      <c r="AU122" s="1014"/>
      <c r="AV122" s="1015"/>
      <c r="AW122" s="1015"/>
      <c r="AX122" s="1015"/>
      <c r="AY122" s="1015"/>
      <c r="AZ122" s="228" t="s">
        <v>165</v>
      </c>
      <c r="BA122" s="228"/>
      <c r="BB122" s="228"/>
      <c r="BC122" s="228"/>
      <c r="BD122" s="228"/>
      <c r="BE122" s="228"/>
      <c r="BF122" s="228"/>
      <c r="BG122" s="228"/>
      <c r="BH122" s="228"/>
      <c r="BI122" s="228"/>
      <c r="BJ122" s="228"/>
      <c r="BK122" s="228"/>
      <c r="BL122" s="228"/>
      <c r="BM122" s="228"/>
      <c r="BN122" s="228"/>
      <c r="BO122" s="1024" t="s">
        <v>440</v>
      </c>
      <c r="BP122" s="1025"/>
      <c r="BQ122" s="1065">
        <v>164546178</v>
      </c>
      <c r="BR122" s="1066"/>
      <c r="BS122" s="1066"/>
      <c r="BT122" s="1066"/>
      <c r="BU122" s="1066"/>
      <c r="BV122" s="1066">
        <v>165242030</v>
      </c>
      <c r="BW122" s="1066"/>
      <c r="BX122" s="1066"/>
      <c r="BY122" s="1066"/>
      <c r="BZ122" s="1066"/>
      <c r="CA122" s="1066">
        <v>163722725</v>
      </c>
      <c r="CB122" s="1066"/>
      <c r="CC122" s="1066"/>
      <c r="CD122" s="1066"/>
      <c r="CE122" s="1066"/>
      <c r="CF122" s="1018"/>
      <c r="CG122" s="1019"/>
      <c r="CH122" s="1019"/>
      <c r="CI122" s="1019"/>
      <c r="CJ122" s="1020"/>
      <c r="CK122" s="1047"/>
      <c r="CL122" s="1048"/>
      <c r="CM122" s="1048"/>
      <c r="CN122" s="1048"/>
      <c r="CO122" s="1049"/>
      <c r="CP122" s="1038" t="s">
        <v>381</v>
      </c>
      <c r="CQ122" s="1039"/>
      <c r="CR122" s="1039"/>
      <c r="CS122" s="1039"/>
      <c r="CT122" s="1039"/>
      <c r="CU122" s="1039"/>
      <c r="CV122" s="1039"/>
      <c r="CW122" s="1039"/>
      <c r="CX122" s="1039"/>
      <c r="CY122" s="1039"/>
      <c r="CZ122" s="1039"/>
      <c r="DA122" s="1039"/>
      <c r="DB122" s="1039"/>
      <c r="DC122" s="1039"/>
      <c r="DD122" s="1039"/>
      <c r="DE122" s="1039"/>
      <c r="DF122" s="1040"/>
      <c r="DG122" s="950">
        <v>2197448</v>
      </c>
      <c r="DH122" s="951"/>
      <c r="DI122" s="951"/>
      <c r="DJ122" s="951"/>
      <c r="DK122" s="951"/>
      <c r="DL122" s="951">
        <v>2265807</v>
      </c>
      <c r="DM122" s="951"/>
      <c r="DN122" s="951"/>
      <c r="DO122" s="951"/>
      <c r="DP122" s="951"/>
      <c r="DQ122" s="951">
        <v>2245623</v>
      </c>
      <c r="DR122" s="951"/>
      <c r="DS122" s="951"/>
      <c r="DT122" s="951"/>
      <c r="DU122" s="951"/>
      <c r="DV122" s="952">
        <v>3.7</v>
      </c>
      <c r="DW122" s="952"/>
      <c r="DX122" s="952"/>
      <c r="DY122" s="952"/>
      <c r="DZ122" s="953"/>
    </row>
    <row r="123" spans="1:130" s="197" customFormat="1" ht="26.25" customHeight="1" thickBot="1">
      <c r="A123" s="1006"/>
      <c r="B123" s="977"/>
      <c r="C123" s="947" t="s">
        <v>427</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109</v>
      </c>
      <c r="AB123" s="990"/>
      <c r="AC123" s="990"/>
      <c r="AD123" s="990"/>
      <c r="AE123" s="991"/>
      <c r="AF123" s="992" t="s">
        <v>109</v>
      </c>
      <c r="AG123" s="990"/>
      <c r="AH123" s="990"/>
      <c r="AI123" s="990"/>
      <c r="AJ123" s="991"/>
      <c r="AK123" s="992" t="s">
        <v>109</v>
      </c>
      <c r="AL123" s="990"/>
      <c r="AM123" s="990"/>
      <c r="AN123" s="990"/>
      <c r="AO123" s="991"/>
      <c r="AP123" s="993" t="s">
        <v>109</v>
      </c>
      <c r="AQ123" s="994"/>
      <c r="AR123" s="994"/>
      <c r="AS123" s="994"/>
      <c r="AT123" s="995"/>
      <c r="AU123" s="1062" t="s">
        <v>441</v>
      </c>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4"/>
      <c r="BQ123" s="1057">
        <v>91.8</v>
      </c>
      <c r="BR123" s="1058"/>
      <c r="BS123" s="1058"/>
      <c r="BT123" s="1058"/>
      <c r="BU123" s="1058"/>
      <c r="BV123" s="1058">
        <v>92.8</v>
      </c>
      <c r="BW123" s="1058"/>
      <c r="BX123" s="1058"/>
      <c r="BY123" s="1058"/>
      <c r="BZ123" s="1058"/>
      <c r="CA123" s="1058">
        <v>91.2</v>
      </c>
      <c r="CB123" s="1058"/>
      <c r="CC123" s="1058"/>
      <c r="CD123" s="1058"/>
      <c r="CE123" s="1058"/>
      <c r="CF123" s="1059"/>
      <c r="CG123" s="1060"/>
      <c r="CH123" s="1060"/>
      <c r="CI123" s="1060"/>
      <c r="CJ123" s="1061"/>
      <c r="CK123" s="1047"/>
      <c r="CL123" s="1048"/>
      <c r="CM123" s="1048"/>
      <c r="CN123" s="1048"/>
      <c r="CO123" s="1049"/>
      <c r="CP123" s="1038" t="s">
        <v>442</v>
      </c>
      <c r="CQ123" s="1039"/>
      <c r="CR123" s="1039"/>
      <c r="CS123" s="1039"/>
      <c r="CT123" s="1039"/>
      <c r="CU123" s="1039"/>
      <c r="CV123" s="1039"/>
      <c r="CW123" s="1039"/>
      <c r="CX123" s="1039"/>
      <c r="CY123" s="1039"/>
      <c r="CZ123" s="1039"/>
      <c r="DA123" s="1039"/>
      <c r="DB123" s="1039"/>
      <c r="DC123" s="1039"/>
      <c r="DD123" s="1039"/>
      <c r="DE123" s="1039"/>
      <c r="DF123" s="1040"/>
      <c r="DG123" s="989">
        <v>552934</v>
      </c>
      <c r="DH123" s="990"/>
      <c r="DI123" s="990"/>
      <c r="DJ123" s="990"/>
      <c r="DK123" s="991"/>
      <c r="DL123" s="992">
        <v>502368</v>
      </c>
      <c r="DM123" s="990"/>
      <c r="DN123" s="990"/>
      <c r="DO123" s="990"/>
      <c r="DP123" s="991"/>
      <c r="DQ123" s="992">
        <v>459625</v>
      </c>
      <c r="DR123" s="990"/>
      <c r="DS123" s="990"/>
      <c r="DT123" s="990"/>
      <c r="DU123" s="991"/>
      <c r="DV123" s="993">
        <v>0.8</v>
      </c>
      <c r="DW123" s="994"/>
      <c r="DX123" s="994"/>
      <c r="DY123" s="994"/>
      <c r="DZ123" s="995"/>
    </row>
    <row r="124" spans="1:130" s="197" customFormat="1" ht="26.25" customHeight="1">
      <c r="A124" s="1006"/>
      <c r="B124" s="977"/>
      <c r="C124" s="947" t="s">
        <v>430</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443</v>
      </c>
      <c r="AB124" s="990"/>
      <c r="AC124" s="990"/>
      <c r="AD124" s="990"/>
      <c r="AE124" s="991"/>
      <c r="AF124" s="992" t="s">
        <v>443</v>
      </c>
      <c r="AG124" s="990"/>
      <c r="AH124" s="990"/>
      <c r="AI124" s="990"/>
      <c r="AJ124" s="991"/>
      <c r="AK124" s="992" t="s">
        <v>443</v>
      </c>
      <c r="AL124" s="990"/>
      <c r="AM124" s="990"/>
      <c r="AN124" s="990"/>
      <c r="AO124" s="991"/>
      <c r="AP124" s="993" t="s">
        <v>443</v>
      </c>
      <c r="AQ124" s="994"/>
      <c r="AR124" s="994"/>
      <c r="AS124" s="994"/>
      <c r="AT124" s="99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0"/>
      <c r="CL124" s="1050"/>
      <c r="CM124" s="1050"/>
      <c r="CN124" s="1050"/>
      <c r="CO124" s="1051"/>
      <c r="CP124" s="1038" t="s">
        <v>444</v>
      </c>
      <c r="CQ124" s="1039"/>
      <c r="CR124" s="1039"/>
      <c r="CS124" s="1039"/>
      <c r="CT124" s="1039"/>
      <c r="CU124" s="1039"/>
      <c r="CV124" s="1039"/>
      <c r="CW124" s="1039"/>
      <c r="CX124" s="1039"/>
      <c r="CY124" s="1039"/>
      <c r="CZ124" s="1039"/>
      <c r="DA124" s="1039"/>
      <c r="DB124" s="1039"/>
      <c r="DC124" s="1039"/>
      <c r="DD124" s="1039"/>
      <c r="DE124" s="1039"/>
      <c r="DF124" s="1040"/>
      <c r="DG124" s="1028">
        <v>1780483</v>
      </c>
      <c r="DH124" s="1029"/>
      <c r="DI124" s="1029"/>
      <c r="DJ124" s="1029"/>
      <c r="DK124" s="1030"/>
      <c r="DL124" s="1031">
        <v>334774</v>
      </c>
      <c r="DM124" s="1029"/>
      <c r="DN124" s="1029"/>
      <c r="DO124" s="1029"/>
      <c r="DP124" s="1030"/>
      <c r="DQ124" s="1031">
        <v>298710</v>
      </c>
      <c r="DR124" s="1029"/>
      <c r="DS124" s="1029"/>
      <c r="DT124" s="1029"/>
      <c r="DU124" s="1030"/>
      <c r="DV124" s="1032">
        <v>0.5</v>
      </c>
      <c r="DW124" s="1033"/>
      <c r="DX124" s="1033"/>
      <c r="DY124" s="1033"/>
      <c r="DZ124" s="1034"/>
    </row>
    <row r="125" spans="1:130" s="197" customFormat="1" ht="26.25" customHeight="1" thickBot="1">
      <c r="A125" s="1006"/>
      <c r="B125" s="977"/>
      <c r="C125" s="947" t="s">
        <v>432</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443</v>
      </c>
      <c r="AB125" s="990"/>
      <c r="AC125" s="990"/>
      <c r="AD125" s="990"/>
      <c r="AE125" s="991"/>
      <c r="AF125" s="992" t="s">
        <v>443</v>
      </c>
      <c r="AG125" s="990"/>
      <c r="AH125" s="990"/>
      <c r="AI125" s="990"/>
      <c r="AJ125" s="991"/>
      <c r="AK125" s="992" t="s">
        <v>443</v>
      </c>
      <c r="AL125" s="990"/>
      <c r="AM125" s="990"/>
      <c r="AN125" s="990"/>
      <c r="AO125" s="991"/>
      <c r="AP125" s="993" t="s">
        <v>443</v>
      </c>
      <c r="AQ125" s="994"/>
      <c r="AR125" s="994"/>
      <c r="AS125" s="994"/>
      <c r="AT125" s="99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5" t="s">
        <v>445</v>
      </c>
      <c r="CL125" s="1045"/>
      <c r="CM125" s="1045"/>
      <c r="CN125" s="1045"/>
      <c r="CO125" s="1046"/>
      <c r="CP125" s="971" t="s">
        <v>446</v>
      </c>
      <c r="CQ125" s="918"/>
      <c r="CR125" s="918"/>
      <c r="CS125" s="918"/>
      <c r="CT125" s="918"/>
      <c r="CU125" s="918"/>
      <c r="CV125" s="918"/>
      <c r="CW125" s="918"/>
      <c r="CX125" s="918"/>
      <c r="CY125" s="918"/>
      <c r="CZ125" s="918"/>
      <c r="DA125" s="918"/>
      <c r="DB125" s="918"/>
      <c r="DC125" s="918"/>
      <c r="DD125" s="918"/>
      <c r="DE125" s="918"/>
      <c r="DF125" s="919"/>
      <c r="DG125" s="957" t="s">
        <v>443</v>
      </c>
      <c r="DH125" s="958"/>
      <c r="DI125" s="958"/>
      <c r="DJ125" s="958"/>
      <c r="DK125" s="958"/>
      <c r="DL125" s="958" t="s">
        <v>443</v>
      </c>
      <c r="DM125" s="958"/>
      <c r="DN125" s="958"/>
      <c r="DO125" s="958"/>
      <c r="DP125" s="958"/>
      <c r="DQ125" s="958" t="s">
        <v>443</v>
      </c>
      <c r="DR125" s="958"/>
      <c r="DS125" s="958"/>
      <c r="DT125" s="958"/>
      <c r="DU125" s="958"/>
      <c r="DV125" s="959" t="s">
        <v>443</v>
      </c>
      <c r="DW125" s="959"/>
      <c r="DX125" s="959"/>
      <c r="DY125" s="959"/>
      <c r="DZ125" s="960"/>
    </row>
    <row r="126" spans="1:130" s="197" customFormat="1" ht="26.25" customHeight="1">
      <c r="A126" s="1006"/>
      <c r="B126" s="977"/>
      <c r="C126" s="947" t="s">
        <v>435</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t="s">
        <v>443</v>
      </c>
      <c r="AB126" s="990"/>
      <c r="AC126" s="990"/>
      <c r="AD126" s="990"/>
      <c r="AE126" s="991"/>
      <c r="AF126" s="992" t="s">
        <v>443</v>
      </c>
      <c r="AG126" s="990"/>
      <c r="AH126" s="990"/>
      <c r="AI126" s="990"/>
      <c r="AJ126" s="991"/>
      <c r="AK126" s="992" t="s">
        <v>443</v>
      </c>
      <c r="AL126" s="990"/>
      <c r="AM126" s="990"/>
      <c r="AN126" s="990"/>
      <c r="AO126" s="991"/>
      <c r="AP126" s="993" t="s">
        <v>443</v>
      </c>
      <c r="AQ126" s="994"/>
      <c r="AR126" s="994"/>
      <c r="AS126" s="994"/>
      <c r="AT126" s="995"/>
      <c r="AU126" s="233"/>
      <c r="AV126" s="233"/>
      <c r="AW126" s="233"/>
      <c r="AX126" s="1067" t="s">
        <v>447</v>
      </c>
      <c r="AY126" s="1068"/>
      <c r="AZ126" s="1068"/>
      <c r="BA126" s="1068"/>
      <c r="BB126" s="1068"/>
      <c r="BC126" s="1068"/>
      <c r="BD126" s="1068"/>
      <c r="BE126" s="1069"/>
      <c r="BF126" s="1083" t="s">
        <v>448</v>
      </c>
      <c r="BG126" s="1068"/>
      <c r="BH126" s="1068"/>
      <c r="BI126" s="1068"/>
      <c r="BJ126" s="1068"/>
      <c r="BK126" s="1068"/>
      <c r="BL126" s="1069"/>
      <c r="BM126" s="1083" t="s">
        <v>449</v>
      </c>
      <c r="BN126" s="1068"/>
      <c r="BO126" s="1068"/>
      <c r="BP126" s="1068"/>
      <c r="BQ126" s="1068"/>
      <c r="BR126" s="1068"/>
      <c r="BS126" s="1069"/>
      <c r="BT126" s="1083" t="s">
        <v>450</v>
      </c>
      <c r="BU126" s="1068"/>
      <c r="BV126" s="1068"/>
      <c r="BW126" s="1068"/>
      <c r="BX126" s="1068"/>
      <c r="BY126" s="1068"/>
      <c r="BZ126" s="1084"/>
      <c r="CA126" s="233"/>
      <c r="CB126" s="233"/>
      <c r="CC126" s="233"/>
      <c r="CD126" s="234"/>
      <c r="CE126" s="234"/>
      <c r="CF126" s="234"/>
      <c r="CG126" s="231"/>
      <c r="CH126" s="231"/>
      <c r="CI126" s="231"/>
      <c r="CJ126" s="232"/>
      <c r="CK126" s="1048"/>
      <c r="CL126" s="1048"/>
      <c r="CM126" s="1048"/>
      <c r="CN126" s="1048"/>
      <c r="CO126" s="1049"/>
      <c r="CP126" s="980" t="s">
        <v>451</v>
      </c>
      <c r="CQ126" s="981"/>
      <c r="CR126" s="981"/>
      <c r="CS126" s="981"/>
      <c r="CT126" s="981"/>
      <c r="CU126" s="981"/>
      <c r="CV126" s="981"/>
      <c r="CW126" s="981"/>
      <c r="CX126" s="981"/>
      <c r="CY126" s="981"/>
      <c r="CZ126" s="981"/>
      <c r="DA126" s="981"/>
      <c r="DB126" s="981"/>
      <c r="DC126" s="981"/>
      <c r="DD126" s="981"/>
      <c r="DE126" s="981"/>
      <c r="DF126" s="982"/>
      <c r="DG126" s="950" t="s">
        <v>443</v>
      </c>
      <c r="DH126" s="951"/>
      <c r="DI126" s="951"/>
      <c r="DJ126" s="951"/>
      <c r="DK126" s="951"/>
      <c r="DL126" s="951" t="s">
        <v>443</v>
      </c>
      <c r="DM126" s="951"/>
      <c r="DN126" s="951"/>
      <c r="DO126" s="951"/>
      <c r="DP126" s="951"/>
      <c r="DQ126" s="951" t="s">
        <v>443</v>
      </c>
      <c r="DR126" s="951"/>
      <c r="DS126" s="951"/>
      <c r="DT126" s="951"/>
      <c r="DU126" s="951"/>
      <c r="DV126" s="952" t="s">
        <v>443</v>
      </c>
      <c r="DW126" s="952"/>
      <c r="DX126" s="952"/>
      <c r="DY126" s="952"/>
      <c r="DZ126" s="953"/>
    </row>
    <row r="127" spans="1:130" s="197" customFormat="1" ht="26.25" customHeight="1" thickBot="1">
      <c r="A127" s="1007"/>
      <c r="B127" s="979"/>
      <c r="C127" s="1035" t="s">
        <v>452</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89">
        <v>14821</v>
      </c>
      <c r="AB127" s="990"/>
      <c r="AC127" s="990"/>
      <c r="AD127" s="990"/>
      <c r="AE127" s="991"/>
      <c r="AF127" s="992">
        <v>12156</v>
      </c>
      <c r="AG127" s="990"/>
      <c r="AH127" s="990"/>
      <c r="AI127" s="990"/>
      <c r="AJ127" s="991"/>
      <c r="AK127" s="992">
        <v>9195</v>
      </c>
      <c r="AL127" s="990"/>
      <c r="AM127" s="990"/>
      <c r="AN127" s="990"/>
      <c r="AO127" s="991"/>
      <c r="AP127" s="993">
        <v>0</v>
      </c>
      <c r="AQ127" s="994"/>
      <c r="AR127" s="994"/>
      <c r="AS127" s="994"/>
      <c r="AT127" s="995"/>
      <c r="AU127" s="233"/>
      <c r="AV127" s="233"/>
      <c r="AW127" s="233"/>
      <c r="AX127" s="917" t="s">
        <v>453</v>
      </c>
      <c r="AY127" s="918"/>
      <c r="AZ127" s="918"/>
      <c r="BA127" s="918"/>
      <c r="BB127" s="918"/>
      <c r="BC127" s="918"/>
      <c r="BD127" s="918"/>
      <c r="BE127" s="919"/>
      <c r="BF127" s="1072" t="s">
        <v>443</v>
      </c>
      <c r="BG127" s="1073"/>
      <c r="BH127" s="1073"/>
      <c r="BI127" s="1073"/>
      <c r="BJ127" s="1073"/>
      <c r="BK127" s="1073"/>
      <c r="BL127" s="1082"/>
      <c r="BM127" s="1072">
        <v>11.25</v>
      </c>
      <c r="BN127" s="1073"/>
      <c r="BO127" s="1073"/>
      <c r="BP127" s="1073"/>
      <c r="BQ127" s="1073"/>
      <c r="BR127" s="1073"/>
      <c r="BS127" s="1082"/>
      <c r="BT127" s="1072">
        <v>20</v>
      </c>
      <c r="BU127" s="1073"/>
      <c r="BV127" s="1073"/>
      <c r="BW127" s="1073"/>
      <c r="BX127" s="1073"/>
      <c r="BY127" s="1073"/>
      <c r="BZ127" s="1074"/>
      <c r="CA127" s="234"/>
      <c r="CB127" s="234"/>
      <c r="CC127" s="234"/>
      <c r="CD127" s="234"/>
      <c r="CE127" s="234"/>
      <c r="CF127" s="234"/>
      <c r="CG127" s="231"/>
      <c r="CH127" s="231"/>
      <c r="CI127" s="231"/>
      <c r="CJ127" s="232"/>
      <c r="CK127" s="1070"/>
      <c r="CL127" s="1070"/>
      <c r="CM127" s="1070"/>
      <c r="CN127" s="1070"/>
      <c r="CO127" s="1071"/>
      <c r="CP127" s="1075" t="s">
        <v>454</v>
      </c>
      <c r="CQ127" s="1076"/>
      <c r="CR127" s="1076"/>
      <c r="CS127" s="1076"/>
      <c r="CT127" s="1076"/>
      <c r="CU127" s="1076"/>
      <c r="CV127" s="1076"/>
      <c r="CW127" s="1076"/>
      <c r="CX127" s="1076"/>
      <c r="CY127" s="1076"/>
      <c r="CZ127" s="1076"/>
      <c r="DA127" s="1076"/>
      <c r="DB127" s="1076"/>
      <c r="DC127" s="1076"/>
      <c r="DD127" s="1076"/>
      <c r="DE127" s="1076"/>
      <c r="DF127" s="1077"/>
      <c r="DG127" s="1078">
        <v>171906</v>
      </c>
      <c r="DH127" s="1079"/>
      <c r="DI127" s="1079"/>
      <c r="DJ127" s="1079"/>
      <c r="DK127" s="1079"/>
      <c r="DL127" s="1079">
        <v>108192</v>
      </c>
      <c r="DM127" s="1079"/>
      <c r="DN127" s="1079"/>
      <c r="DO127" s="1079"/>
      <c r="DP127" s="1079"/>
      <c r="DQ127" s="1079">
        <v>44478</v>
      </c>
      <c r="DR127" s="1079"/>
      <c r="DS127" s="1079"/>
      <c r="DT127" s="1079"/>
      <c r="DU127" s="1079"/>
      <c r="DV127" s="1080">
        <v>0.1</v>
      </c>
      <c r="DW127" s="1080"/>
      <c r="DX127" s="1080"/>
      <c r="DY127" s="1080"/>
      <c r="DZ127" s="1081"/>
    </row>
    <row r="128" spans="1:130" s="197" customFormat="1" ht="26.25" customHeight="1">
      <c r="A128" s="1102" t="s">
        <v>455</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456</v>
      </c>
      <c r="X128" s="1104"/>
      <c r="Y128" s="1104"/>
      <c r="Z128" s="1105"/>
      <c r="AA128" s="1120">
        <v>404947</v>
      </c>
      <c r="AB128" s="1121"/>
      <c r="AC128" s="1121"/>
      <c r="AD128" s="1121"/>
      <c r="AE128" s="1122"/>
      <c r="AF128" s="1123">
        <v>613316</v>
      </c>
      <c r="AG128" s="1121"/>
      <c r="AH128" s="1121"/>
      <c r="AI128" s="1121"/>
      <c r="AJ128" s="1122"/>
      <c r="AK128" s="1123">
        <v>541729</v>
      </c>
      <c r="AL128" s="1121"/>
      <c r="AM128" s="1121"/>
      <c r="AN128" s="1121"/>
      <c r="AO128" s="1122"/>
      <c r="AP128" s="1124"/>
      <c r="AQ128" s="1125"/>
      <c r="AR128" s="1125"/>
      <c r="AS128" s="1125"/>
      <c r="AT128" s="1126"/>
      <c r="AU128" s="235"/>
      <c r="AV128" s="235"/>
      <c r="AW128" s="235"/>
      <c r="AX128" s="1085" t="s">
        <v>457</v>
      </c>
      <c r="AY128" s="981"/>
      <c r="AZ128" s="981"/>
      <c r="BA128" s="981"/>
      <c r="BB128" s="981"/>
      <c r="BC128" s="981"/>
      <c r="BD128" s="981"/>
      <c r="BE128" s="982"/>
      <c r="BF128" s="1097" t="s">
        <v>109</v>
      </c>
      <c r="BG128" s="1098"/>
      <c r="BH128" s="1098"/>
      <c r="BI128" s="1098"/>
      <c r="BJ128" s="1098"/>
      <c r="BK128" s="1098"/>
      <c r="BL128" s="1099"/>
      <c r="BM128" s="1097">
        <v>16.25</v>
      </c>
      <c r="BN128" s="1098"/>
      <c r="BO128" s="1098"/>
      <c r="BP128" s="1098"/>
      <c r="BQ128" s="1098"/>
      <c r="BR128" s="1098"/>
      <c r="BS128" s="1099"/>
      <c r="BT128" s="1097">
        <v>30</v>
      </c>
      <c r="BU128" s="1100"/>
      <c r="BV128" s="1100"/>
      <c r="BW128" s="1100"/>
      <c r="BX128" s="1100"/>
      <c r="BY128" s="1100"/>
      <c r="BZ128" s="110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1" t="s">
        <v>90</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1" t="s">
        <v>458</v>
      </c>
      <c r="X129" s="1092"/>
      <c r="Y129" s="1092"/>
      <c r="Z129" s="1093"/>
      <c r="AA129" s="989">
        <v>73802381</v>
      </c>
      <c r="AB129" s="990"/>
      <c r="AC129" s="990"/>
      <c r="AD129" s="990"/>
      <c r="AE129" s="991"/>
      <c r="AF129" s="992">
        <v>73530463</v>
      </c>
      <c r="AG129" s="990"/>
      <c r="AH129" s="990"/>
      <c r="AI129" s="990"/>
      <c r="AJ129" s="991"/>
      <c r="AK129" s="992">
        <v>73295798</v>
      </c>
      <c r="AL129" s="990"/>
      <c r="AM129" s="990"/>
      <c r="AN129" s="990"/>
      <c r="AO129" s="991"/>
      <c r="AP129" s="1094"/>
      <c r="AQ129" s="1095"/>
      <c r="AR129" s="1095"/>
      <c r="AS129" s="1095"/>
      <c r="AT129" s="1096"/>
      <c r="AU129" s="235"/>
      <c r="AV129" s="235"/>
      <c r="AW129" s="235"/>
      <c r="AX129" s="1085" t="s">
        <v>459</v>
      </c>
      <c r="AY129" s="981"/>
      <c r="AZ129" s="981"/>
      <c r="BA129" s="981"/>
      <c r="BB129" s="981"/>
      <c r="BC129" s="981"/>
      <c r="BD129" s="981"/>
      <c r="BE129" s="982"/>
      <c r="BF129" s="1086">
        <v>11.5</v>
      </c>
      <c r="BG129" s="1087"/>
      <c r="BH129" s="1087"/>
      <c r="BI129" s="1087"/>
      <c r="BJ129" s="1087"/>
      <c r="BK129" s="1087"/>
      <c r="BL129" s="1088"/>
      <c r="BM129" s="1086">
        <v>25</v>
      </c>
      <c r="BN129" s="1087"/>
      <c r="BO129" s="1087"/>
      <c r="BP129" s="1087"/>
      <c r="BQ129" s="1087"/>
      <c r="BR129" s="1087"/>
      <c r="BS129" s="1088"/>
      <c r="BT129" s="1086">
        <v>35</v>
      </c>
      <c r="BU129" s="1089"/>
      <c r="BV129" s="1089"/>
      <c r="BW129" s="1089"/>
      <c r="BX129" s="1089"/>
      <c r="BY129" s="1089"/>
      <c r="BZ129" s="109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1" t="s">
        <v>460</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1" t="s">
        <v>461</v>
      </c>
      <c r="X130" s="1092"/>
      <c r="Y130" s="1092"/>
      <c r="Z130" s="1093"/>
      <c r="AA130" s="989">
        <v>12213030</v>
      </c>
      <c r="AB130" s="990"/>
      <c r="AC130" s="990"/>
      <c r="AD130" s="990"/>
      <c r="AE130" s="991"/>
      <c r="AF130" s="992">
        <v>12633644</v>
      </c>
      <c r="AG130" s="990"/>
      <c r="AH130" s="990"/>
      <c r="AI130" s="990"/>
      <c r="AJ130" s="991"/>
      <c r="AK130" s="992">
        <v>12165229</v>
      </c>
      <c r="AL130" s="990"/>
      <c r="AM130" s="990"/>
      <c r="AN130" s="990"/>
      <c r="AO130" s="991"/>
      <c r="AP130" s="1094"/>
      <c r="AQ130" s="1095"/>
      <c r="AR130" s="1095"/>
      <c r="AS130" s="1095"/>
      <c r="AT130" s="1096"/>
      <c r="AU130" s="235"/>
      <c r="AV130" s="235"/>
      <c r="AW130" s="235"/>
      <c r="AX130" s="1144" t="s">
        <v>462</v>
      </c>
      <c r="AY130" s="1076"/>
      <c r="AZ130" s="1076"/>
      <c r="BA130" s="1076"/>
      <c r="BB130" s="1076"/>
      <c r="BC130" s="1076"/>
      <c r="BD130" s="1076"/>
      <c r="BE130" s="1077"/>
      <c r="BF130" s="1106">
        <v>91.2</v>
      </c>
      <c r="BG130" s="1107"/>
      <c r="BH130" s="1107"/>
      <c r="BI130" s="1107"/>
      <c r="BJ130" s="1107"/>
      <c r="BK130" s="1107"/>
      <c r="BL130" s="1108"/>
      <c r="BM130" s="1106">
        <v>350</v>
      </c>
      <c r="BN130" s="1107"/>
      <c r="BO130" s="1107"/>
      <c r="BP130" s="1107"/>
      <c r="BQ130" s="1107"/>
      <c r="BR130" s="1107"/>
      <c r="BS130" s="1108"/>
      <c r="BT130" s="1109"/>
      <c r="BU130" s="1110"/>
      <c r="BV130" s="1110"/>
      <c r="BW130" s="1110"/>
      <c r="BX130" s="1110"/>
      <c r="BY130" s="1110"/>
      <c r="BZ130" s="11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463</v>
      </c>
      <c r="X131" s="1115"/>
      <c r="Y131" s="1115"/>
      <c r="Z131" s="1116"/>
      <c r="AA131" s="1028">
        <v>61589351</v>
      </c>
      <c r="AB131" s="1029"/>
      <c r="AC131" s="1029"/>
      <c r="AD131" s="1029"/>
      <c r="AE131" s="1030"/>
      <c r="AF131" s="1031">
        <v>60896819</v>
      </c>
      <c r="AG131" s="1029"/>
      <c r="AH131" s="1029"/>
      <c r="AI131" s="1029"/>
      <c r="AJ131" s="1030"/>
      <c r="AK131" s="1031">
        <v>61130569</v>
      </c>
      <c r="AL131" s="1029"/>
      <c r="AM131" s="1029"/>
      <c r="AN131" s="1029"/>
      <c r="AO131" s="1030"/>
      <c r="AP131" s="1117"/>
      <c r="AQ131" s="1118"/>
      <c r="AR131" s="1118"/>
      <c r="AS131" s="1118"/>
      <c r="AT131" s="111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8" t="s">
        <v>464</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465</v>
      </c>
      <c r="W132" s="1132"/>
      <c r="X132" s="1132"/>
      <c r="Y132" s="1132"/>
      <c r="Z132" s="1133"/>
      <c r="AA132" s="1134">
        <v>12.434664229999999</v>
      </c>
      <c r="AB132" s="1135"/>
      <c r="AC132" s="1135"/>
      <c r="AD132" s="1135"/>
      <c r="AE132" s="1136"/>
      <c r="AF132" s="1137">
        <v>10.940780009999999</v>
      </c>
      <c r="AG132" s="1135"/>
      <c r="AH132" s="1135"/>
      <c r="AI132" s="1135"/>
      <c r="AJ132" s="1136"/>
      <c r="AK132" s="1137">
        <v>11.17986649</v>
      </c>
      <c r="AL132" s="1135"/>
      <c r="AM132" s="1135"/>
      <c r="AN132" s="1135"/>
      <c r="AO132" s="1136"/>
      <c r="AP132" s="1018"/>
      <c r="AQ132" s="1019"/>
      <c r="AR132" s="1019"/>
      <c r="AS132" s="1019"/>
      <c r="AT132" s="11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39" t="s">
        <v>466</v>
      </c>
      <c r="W133" s="1139"/>
      <c r="X133" s="1139"/>
      <c r="Y133" s="1139"/>
      <c r="Z133" s="1140"/>
      <c r="AA133" s="1141">
        <v>12.4</v>
      </c>
      <c r="AB133" s="1142"/>
      <c r="AC133" s="1142"/>
      <c r="AD133" s="1142"/>
      <c r="AE133" s="1143"/>
      <c r="AF133" s="1141">
        <v>11.8</v>
      </c>
      <c r="AG133" s="1142"/>
      <c r="AH133" s="1142"/>
      <c r="AI133" s="1142"/>
      <c r="AJ133" s="1143"/>
      <c r="AK133" s="1141">
        <v>11.5</v>
      </c>
      <c r="AL133" s="1142"/>
      <c r="AM133" s="1142"/>
      <c r="AN133" s="1142"/>
      <c r="AO133" s="1143"/>
      <c r="AP133" s="1059"/>
      <c r="AQ133" s="1060"/>
      <c r="AR133" s="1060"/>
      <c r="AS133" s="1060"/>
      <c r="AT133" s="112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8" t="s">
        <v>469</v>
      </c>
      <c r="L7" s="254"/>
      <c r="M7" s="255" t="s">
        <v>470</v>
      </c>
      <c r="N7" s="256"/>
    </row>
    <row r="8" spans="1:16">
      <c r="A8" s="248"/>
      <c r="B8" s="244"/>
      <c r="C8" s="244"/>
      <c r="D8" s="244"/>
      <c r="E8" s="244"/>
      <c r="F8" s="244"/>
      <c r="G8" s="257"/>
      <c r="H8" s="258"/>
      <c r="I8" s="258"/>
      <c r="J8" s="259"/>
      <c r="K8" s="1149"/>
      <c r="L8" s="260" t="s">
        <v>471</v>
      </c>
      <c r="M8" s="261" t="s">
        <v>472</v>
      </c>
      <c r="N8" s="262" t="s">
        <v>473</v>
      </c>
    </row>
    <row r="9" spans="1:16">
      <c r="A9" s="248"/>
      <c r="B9" s="244"/>
      <c r="C9" s="244"/>
      <c r="D9" s="244"/>
      <c r="E9" s="244"/>
      <c r="F9" s="244"/>
      <c r="G9" s="1150" t="s">
        <v>474</v>
      </c>
      <c r="H9" s="1151"/>
      <c r="I9" s="1151"/>
      <c r="J9" s="1152"/>
      <c r="K9" s="263">
        <v>21168173</v>
      </c>
      <c r="L9" s="264">
        <v>66755</v>
      </c>
      <c r="M9" s="265">
        <v>57944</v>
      </c>
      <c r="N9" s="266">
        <v>15.2</v>
      </c>
    </row>
    <row r="10" spans="1:16">
      <c r="A10" s="248"/>
      <c r="B10" s="244"/>
      <c r="C10" s="244"/>
      <c r="D10" s="244"/>
      <c r="E10" s="244"/>
      <c r="F10" s="244"/>
      <c r="G10" s="1150" t="s">
        <v>475</v>
      </c>
      <c r="H10" s="1151"/>
      <c r="I10" s="1151"/>
      <c r="J10" s="1152"/>
      <c r="K10" s="267">
        <v>537754</v>
      </c>
      <c r="L10" s="268">
        <v>1696</v>
      </c>
      <c r="M10" s="269">
        <v>2485</v>
      </c>
      <c r="N10" s="270">
        <v>-31.8</v>
      </c>
    </row>
    <row r="11" spans="1:16" ht="13.5" customHeight="1">
      <c r="A11" s="248"/>
      <c r="B11" s="244"/>
      <c r="C11" s="244"/>
      <c r="D11" s="244"/>
      <c r="E11" s="244"/>
      <c r="F11" s="244"/>
      <c r="G11" s="1150" t="s">
        <v>476</v>
      </c>
      <c r="H11" s="1151"/>
      <c r="I11" s="1151"/>
      <c r="J11" s="1152"/>
      <c r="K11" s="267">
        <v>50342</v>
      </c>
      <c r="L11" s="268">
        <v>159</v>
      </c>
      <c r="M11" s="269">
        <v>1532</v>
      </c>
      <c r="N11" s="270">
        <v>-89.6</v>
      </c>
    </row>
    <row r="12" spans="1:16" ht="13.5" customHeight="1">
      <c r="A12" s="248"/>
      <c r="B12" s="244"/>
      <c r="C12" s="244"/>
      <c r="D12" s="244"/>
      <c r="E12" s="244"/>
      <c r="F12" s="244"/>
      <c r="G12" s="1150" t="s">
        <v>477</v>
      </c>
      <c r="H12" s="1151"/>
      <c r="I12" s="1151"/>
      <c r="J12" s="1152"/>
      <c r="K12" s="267">
        <v>42747</v>
      </c>
      <c r="L12" s="268">
        <v>135</v>
      </c>
      <c r="M12" s="269">
        <v>599</v>
      </c>
      <c r="N12" s="270">
        <v>-77.5</v>
      </c>
    </row>
    <row r="13" spans="1:16" ht="13.5" customHeight="1">
      <c r="A13" s="248"/>
      <c r="B13" s="244"/>
      <c r="C13" s="244"/>
      <c r="D13" s="244"/>
      <c r="E13" s="244"/>
      <c r="F13" s="244"/>
      <c r="G13" s="1150" t="s">
        <v>478</v>
      </c>
      <c r="H13" s="1151"/>
      <c r="I13" s="1151"/>
      <c r="J13" s="1152"/>
      <c r="K13" s="267">
        <v>13357</v>
      </c>
      <c r="L13" s="268">
        <v>42</v>
      </c>
      <c r="M13" s="269">
        <v>18</v>
      </c>
      <c r="N13" s="270">
        <v>133.30000000000001</v>
      </c>
    </row>
    <row r="14" spans="1:16" ht="13.5" customHeight="1">
      <c r="A14" s="248"/>
      <c r="B14" s="244"/>
      <c r="C14" s="244"/>
      <c r="D14" s="244"/>
      <c r="E14" s="244"/>
      <c r="F14" s="244"/>
      <c r="G14" s="1150" t="s">
        <v>479</v>
      </c>
      <c r="H14" s="1151"/>
      <c r="I14" s="1151"/>
      <c r="J14" s="1152"/>
      <c r="K14" s="267">
        <v>741889</v>
      </c>
      <c r="L14" s="268">
        <v>2340</v>
      </c>
      <c r="M14" s="269">
        <v>1786</v>
      </c>
      <c r="N14" s="270">
        <v>31</v>
      </c>
    </row>
    <row r="15" spans="1:16" ht="13.5" customHeight="1">
      <c r="A15" s="248"/>
      <c r="B15" s="244"/>
      <c r="C15" s="244"/>
      <c r="D15" s="244"/>
      <c r="E15" s="244"/>
      <c r="F15" s="244"/>
      <c r="G15" s="1150" t="s">
        <v>480</v>
      </c>
      <c r="H15" s="1151"/>
      <c r="I15" s="1151"/>
      <c r="J15" s="1152"/>
      <c r="K15" s="267">
        <v>784010</v>
      </c>
      <c r="L15" s="268">
        <v>2472</v>
      </c>
      <c r="M15" s="269">
        <v>1355</v>
      </c>
      <c r="N15" s="270">
        <v>82.4</v>
      </c>
    </row>
    <row r="16" spans="1:16">
      <c r="A16" s="248"/>
      <c r="B16" s="244"/>
      <c r="C16" s="244"/>
      <c r="D16" s="244"/>
      <c r="E16" s="244"/>
      <c r="F16" s="244"/>
      <c r="G16" s="1153" t="s">
        <v>481</v>
      </c>
      <c r="H16" s="1154"/>
      <c r="I16" s="1154"/>
      <c r="J16" s="1155"/>
      <c r="K16" s="268">
        <v>-2100107</v>
      </c>
      <c r="L16" s="268">
        <v>-6623</v>
      </c>
      <c r="M16" s="269">
        <v>-4955</v>
      </c>
      <c r="N16" s="270">
        <v>33.700000000000003</v>
      </c>
    </row>
    <row r="17" spans="1:16">
      <c r="A17" s="248"/>
      <c r="B17" s="244"/>
      <c r="C17" s="244"/>
      <c r="D17" s="244"/>
      <c r="E17" s="244"/>
      <c r="F17" s="244"/>
      <c r="G17" s="1153" t="s">
        <v>165</v>
      </c>
      <c r="H17" s="1154"/>
      <c r="I17" s="1154"/>
      <c r="J17" s="1155"/>
      <c r="K17" s="268">
        <v>21238165</v>
      </c>
      <c r="L17" s="268">
        <v>66975</v>
      </c>
      <c r="M17" s="269">
        <v>60765</v>
      </c>
      <c r="N17" s="270">
        <v>10.199999999999999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45" t="s">
        <v>486</v>
      </c>
      <c r="H21" s="1146"/>
      <c r="I21" s="1146"/>
      <c r="J21" s="1147"/>
      <c r="K21" s="280">
        <v>7.04</v>
      </c>
      <c r="L21" s="281">
        <v>6.13</v>
      </c>
      <c r="M21" s="282">
        <v>0.91</v>
      </c>
      <c r="N21" s="249"/>
      <c r="O21" s="283"/>
      <c r="P21" s="279"/>
    </row>
    <row r="22" spans="1:16" s="284" customFormat="1">
      <c r="A22" s="279"/>
      <c r="B22" s="249"/>
      <c r="C22" s="249"/>
      <c r="D22" s="249"/>
      <c r="E22" s="249"/>
      <c r="F22" s="249"/>
      <c r="G22" s="1145" t="s">
        <v>487</v>
      </c>
      <c r="H22" s="1146"/>
      <c r="I22" s="1146"/>
      <c r="J22" s="1147"/>
      <c r="K22" s="285">
        <v>99.6</v>
      </c>
      <c r="L22" s="286">
        <v>100.5</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8" t="s">
        <v>469</v>
      </c>
      <c r="L30" s="254"/>
      <c r="M30" s="255" t="s">
        <v>470</v>
      </c>
      <c r="N30" s="256"/>
    </row>
    <row r="31" spans="1:16">
      <c r="A31" s="248"/>
      <c r="B31" s="244"/>
      <c r="C31" s="244"/>
      <c r="D31" s="244"/>
      <c r="E31" s="244"/>
      <c r="F31" s="244"/>
      <c r="G31" s="257"/>
      <c r="H31" s="258"/>
      <c r="I31" s="258"/>
      <c r="J31" s="259"/>
      <c r="K31" s="1149"/>
      <c r="L31" s="260" t="s">
        <v>471</v>
      </c>
      <c r="M31" s="261" t="s">
        <v>472</v>
      </c>
      <c r="N31" s="262" t="s">
        <v>473</v>
      </c>
    </row>
    <row r="32" spans="1:16" ht="27" customHeight="1">
      <c r="A32" s="248"/>
      <c r="B32" s="244"/>
      <c r="C32" s="244"/>
      <c r="D32" s="244"/>
      <c r="E32" s="244"/>
      <c r="F32" s="244"/>
      <c r="G32" s="1161" t="s">
        <v>491</v>
      </c>
      <c r="H32" s="1162"/>
      <c r="I32" s="1162"/>
      <c r="J32" s="1163"/>
      <c r="K32" s="294">
        <v>15276272</v>
      </c>
      <c r="L32" s="294">
        <v>48174</v>
      </c>
      <c r="M32" s="295">
        <v>38141</v>
      </c>
      <c r="N32" s="296">
        <v>26.3</v>
      </c>
    </row>
    <row r="33" spans="1:16" ht="13.5" customHeight="1">
      <c r="A33" s="248"/>
      <c r="B33" s="244"/>
      <c r="C33" s="244"/>
      <c r="D33" s="244"/>
      <c r="E33" s="244"/>
      <c r="F33" s="244"/>
      <c r="G33" s="1161" t="s">
        <v>492</v>
      </c>
      <c r="H33" s="1162"/>
      <c r="I33" s="1162"/>
      <c r="J33" s="1163"/>
      <c r="K33" s="294" t="s">
        <v>493</v>
      </c>
      <c r="L33" s="294" t="s">
        <v>493</v>
      </c>
      <c r="M33" s="295">
        <v>3</v>
      </c>
      <c r="N33" s="296" t="s">
        <v>493</v>
      </c>
    </row>
    <row r="34" spans="1:16" ht="27" customHeight="1">
      <c r="A34" s="248"/>
      <c r="B34" s="244"/>
      <c r="C34" s="244"/>
      <c r="D34" s="244"/>
      <c r="E34" s="244"/>
      <c r="F34" s="244"/>
      <c r="G34" s="1161" t="s">
        <v>494</v>
      </c>
      <c r="H34" s="1162"/>
      <c r="I34" s="1162"/>
      <c r="J34" s="1163"/>
      <c r="K34" s="294" t="s">
        <v>493</v>
      </c>
      <c r="L34" s="294" t="s">
        <v>493</v>
      </c>
      <c r="M34" s="295">
        <v>102</v>
      </c>
      <c r="N34" s="296" t="s">
        <v>493</v>
      </c>
    </row>
    <row r="35" spans="1:16" ht="27" customHeight="1">
      <c r="A35" s="248"/>
      <c r="B35" s="244"/>
      <c r="C35" s="244"/>
      <c r="D35" s="244"/>
      <c r="E35" s="244"/>
      <c r="F35" s="244"/>
      <c r="G35" s="1161" t="s">
        <v>495</v>
      </c>
      <c r="H35" s="1162"/>
      <c r="I35" s="1162"/>
      <c r="J35" s="1163"/>
      <c r="K35" s="294">
        <v>4255807</v>
      </c>
      <c r="L35" s="294">
        <v>13421</v>
      </c>
      <c r="M35" s="295">
        <v>9900</v>
      </c>
      <c r="N35" s="296">
        <v>35.6</v>
      </c>
    </row>
    <row r="36" spans="1:16" ht="27" customHeight="1">
      <c r="A36" s="248"/>
      <c r="B36" s="244"/>
      <c r="C36" s="244"/>
      <c r="D36" s="244"/>
      <c r="E36" s="244"/>
      <c r="F36" s="244"/>
      <c r="G36" s="1161" t="s">
        <v>496</v>
      </c>
      <c r="H36" s="1162"/>
      <c r="I36" s="1162"/>
      <c r="J36" s="1163"/>
      <c r="K36" s="294" t="s">
        <v>493</v>
      </c>
      <c r="L36" s="294" t="s">
        <v>493</v>
      </c>
      <c r="M36" s="295">
        <v>437</v>
      </c>
      <c r="N36" s="296" t="s">
        <v>493</v>
      </c>
    </row>
    <row r="37" spans="1:16" ht="13.5" customHeight="1">
      <c r="A37" s="248"/>
      <c r="B37" s="244"/>
      <c r="C37" s="244"/>
      <c r="D37" s="244"/>
      <c r="E37" s="244"/>
      <c r="F37" s="244"/>
      <c r="G37" s="1161" t="s">
        <v>497</v>
      </c>
      <c r="H37" s="1162"/>
      <c r="I37" s="1162"/>
      <c r="J37" s="1163"/>
      <c r="K37" s="294">
        <v>9195</v>
      </c>
      <c r="L37" s="294">
        <v>29</v>
      </c>
      <c r="M37" s="295">
        <v>880</v>
      </c>
      <c r="N37" s="296">
        <v>-96.7</v>
      </c>
    </row>
    <row r="38" spans="1:16" ht="27" customHeight="1">
      <c r="A38" s="248"/>
      <c r="B38" s="244"/>
      <c r="C38" s="244"/>
      <c r="D38" s="244"/>
      <c r="E38" s="244"/>
      <c r="F38" s="244"/>
      <c r="G38" s="1164" t="s">
        <v>498</v>
      </c>
      <c r="H38" s="1165"/>
      <c r="I38" s="1165"/>
      <c r="J38" s="1166"/>
      <c r="K38" s="297" t="s">
        <v>493</v>
      </c>
      <c r="L38" s="297" t="s">
        <v>493</v>
      </c>
      <c r="M38" s="298">
        <v>3</v>
      </c>
      <c r="N38" s="299" t="s">
        <v>493</v>
      </c>
      <c r="O38" s="293"/>
    </row>
    <row r="39" spans="1:16">
      <c r="A39" s="248"/>
      <c r="B39" s="244"/>
      <c r="C39" s="244"/>
      <c r="D39" s="244"/>
      <c r="E39" s="244"/>
      <c r="F39" s="244"/>
      <c r="G39" s="1164" t="s">
        <v>499</v>
      </c>
      <c r="H39" s="1165"/>
      <c r="I39" s="1165"/>
      <c r="J39" s="1166"/>
      <c r="K39" s="300">
        <v>-541729</v>
      </c>
      <c r="L39" s="300">
        <v>-1708</v>
      </c>
      <c r="M39" s="301">
        <v>-8348</v>
      </c>
      <c r="N39" s="302">
        <v>-79.5</v>
      </c>
      <c r="O39" s="293"/>
    </row>
    <row r="40" spans="1:16" ht="27" customHeight="1">
      <c r="A40" s="248"/>
      <c r="B40" s="244"/>
      <c r="C40" s="244"/>
      <c r="D40" s="244"/>
      <c r="E40" s="244"/>
      <c r="F40" s="244"/>
      <c r="G40" s="1161" t="s">
        <v>500</v>
      </c>
      <c r="H40" s="1162"/>
      <c r="I40" s="1162"/>
      <c r="J40" s="1163"/>
      <c r="K40" s="300">
        <v>-12165229</v>
      </c>
      <c r="L40" s="300">
        <v>-38364</v>
      </c>
      <c r="M40" s="301">
        <v>-29144</v>
      </c>
      <c r="N40" s="302">
        <v>31.6</v>
      </c>
      <c r="O40" s="293"/>
    </row>
    <row r="41" spans="1:16">
      <c r="A41" s="248"/>
      <c r="B41" s="244"/>
      <c r="C41" s="244"/>
      <c r="D41" s="244"/>
      <c r="E41" s="244"/>
      <c r="F41" s="244"/>
      <c r="G41" s="1167" t="s">
        <v>276</v>
      </c>
      <c r="H41" s="1168"/>
      <c r="I41" s="1168"/>
      <c r="J41" s="1169"/>
      <c r="K41" s="294">
        <v>6834316</v>
      </c>
      <c r="L41" s="300">
        <v>21552</v>
      </c>
      <c r="M41" s="301">
        <v>11972</v>
      </c>
      <c r="N41" s="302">
        <v>80</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6" t="s">
        <v>469</v>
      </c>
      <c r="J49" s="1158" t="s">
        <v>504</v>
      </c>
      <c r="K49" s="1159"/>
      <c r="L49" s="1159"/>
      <c r="M49" s="1159"/>
      <c r="N49" s="1160"/>
    </row>
    <row r="50" spans="1:14">
      <c r="A50" s="248"/>
      <c r="B50" s="244"/>
      <c r="C50" s="244"/>
      <c r="D50" s="244"/>
      <c r="E50" s="244"/>
      <c r="F50" s="244"/>
      <c r="G50" s="312"/>
      <c r="H50" s="313"/>
      <c r="I50" s="1157"/>
      <c r="J50" s="314" t="s">
        <v>505</v>
      </c>
      <c r="K50" s="315" t="s">
        <v>506</v>
      </c>
      <c r="L50" s="316" t="s">
        <v>507</v>
      </c>
      <c r="M50" s="317" t="s">
        <v>508</v>
      </c>
      <c r="N50" s="318" t="s">
        <v>509</v>
      </c>
    </row>
    <row r="51" spans="1:14">
      <c r="A51" s="248"/>
      <c r="B51" s="244"/>
      <c r="C51" s="244"/>
      <c r="D51" s="244"/>
      <c r="E51" s="244"/>
      <c r="F51" s="244"/>
      <c r="G51" s="310" t="s">
        <v>510</v>
      </c>
      <c r="H51" s="311"/>
      <c r="I51" s="319">
        <v>16367231</v>
      </c>
      <c r="J51" s="320">
        <v>51004</v>
      </c>
      <c r="K51" s="321">
        <v>-6.9</v>
      </c>
      <c r="L51" s="322">
        <v>43858</v>
      </c>
      <c r="M51" s="323">
        <v>-7</v>
      </c>
      <c r="N51" s="324">
        <v>0.1</v>
      </c>
    </row>
    <row r="52" spans="1:14">
      <c r="A52" s="248"/>
      <c r="B52" s="244"/>
      <c r="C52" s="244"/>
      <c r="D52" s="244"/>
      <c r="E52" s="244"/>
      <c r="F52" s="244"/>
      <c r="G52" s="325"/>
      <c r="H52" s="326" t="s">
        <v>511</v>
      </c>
      <c r="I52" s="327">
        <v>5482862</v>
      </c>
      <c r="J52" s="328">
        <v>17086</v>
      </c>
      <c r="K52" s="329">
        <v>-24.8</v>
      </c>
      <c r="L52" s="330">
        <v>23714</v>
      </c>
      <c r="M52" s="331">
        <v>-11.5</v>
      </c>
      <c r="N52" s="332">
        <v>-13.3</v>
      </c>
    </row>
    <row r="53" spans="1:14">
      <c r="A53" s="248"/>
      <c r="B53" s="244"/>
      <c r="C53" s="244"/>
      <c r="D53" s="244"/>
      <c r="E53" s="244"/>
      <c r="F53" s="244"/>
      <c r="G53" s="310" t="s">
        <v>512</v>
      </c>
      <c r="H53" s="311"/>
      <c r="I53" s="319">
        <v>15513214</v>
      </c>
      <c r="J53" s="320">
        <v>48376</v>
      </c>
      <c r="K53" s="321">
        <v>-5.2</v>
      </c>
      <c r="L53" s="322">
        <v>41705</v>
      </c>
      <c r="M53" s="323">
        <v>-4.9000000000000004</v>
      </c>
      <c r="N53" s="324">
        <v>-0.3</v>
      </c>
    </row>
    <row r="54" spans="1:14">
      <c r="A54" s="248"/>
      <c r="B54" s="244"/>
      <c r="C54" s="244"/>
      <c r="D54" s="244"/>
      <c r="E54" s="244"/>
      <c r="F54" s="244"/>
      <c r="G54" s="325"/>
      <c r="H54" s="326" t="s">
        <v>511</v>
      </c>
      <c r="I54" s="327">
        <v>7554257</v>
      </c>
      <c r="J54" s="328">
        <v>23557</v>
      </c>
      <c r="K54" s="329">
        <v>37.9</v>
      </c>
      <c r="L54" s="330">
        <v>22742</v>
      </c>
      <c r="M54" s="331">
        <v>-4.0999999999999996</v>
      </c>
      <c r="N54" s="332">
        <v>42</v>
      </c>
    </row>
    <row r="55" spans="1:14">
      <c r="A55" s="248"/>
      <c r="B55" s="244"/>
      <c r="C55" s="244"/>
      <c r="D55" s="244"/>
      <c r="E55" s="244"/>
      <c r="F55" s="244"/>
      <c r="G55" s="310" t="s">
        <v>513</v>
      </c>
      <c r="H55" s="311"/>
      <c r="I55" s="319">
        <v>9639470</v>
      </c>
      <c r="J55" s="320">
        <v>30056</v>
      </c>
      <c r="K55" s="321">
        <v>-37.9</v>
      </c>
      <c r="L55" s="322">
        <v>47677</v>
      </c>
      <c r="M55" s="323">
        <v>14.3</v>
      </c>
      <c r="N55" s="324">
        <v>-52.2</v>
      </c>
    </row>
    <row r="56" spans="1:14">
      <c r="A56" s="248"/>
      <c r="B56" s="244"/>
      <c r="C56" s="244"/>
      <c r="D56" s="244"/>
      <c r="E56" s="244"/>
      <c r="F56" s="244"/>
      <c r="G56" s="325"/>
      <c r="H56" s="326" t="s">
        <v>511</v>
      </c>
      <c r="I56" s="327">
        <v>3533821</v>
      </c>
      <c r="J56" s="328">
        <v>11018</v>
      </c>
      <c r="K56" s="329">
        <v>-53.2</v>
      </c>
      <c r="L56" s="330">
        <v>23360</v>
      </c>
      <c r="M56" s="331">
        <v>2.7</v>
      </c>
      <c r="N56" s="332">
        <v>-55.9</v>
      </c>
    </row>
    <row r="57" spans="1:14">
      <c r="A57" s="248"/>
      <c r="B57" s="244"/>
      <c r="C57" s="244"/>
      <c r="D57" s="244"/>
      <c r="E57" s="244"/>
      <c r="F57" s="244"/>
      <c r="G57" s="310" t="s">
        <v>514</v>
      </c>
      <c r="H57" s="311"/>
      <c r="I57" s="319">
        <v>15338098</v>
      </c>
      <c r="J57" s="320">
        <v>48069</v>
      </c>
      <c r="K57" s="321">
        <v>59.9</v>
      </c>
      <c r="L57" s="322">
        <v>51613</v>
      </c>
      <c r="M57" s="323">
        <v>8.3000000000000007</v>
      </c>
      <c r="N57" s="324">
        <v>51.6</v>
      </c>
    </row>
    <row r="58" spans="1:14">
      <c r="A58" s="248"/>
      <c r="B58" s="244"/>
      <c r="C58" s="244"/>
      <c r="D58" s="244"/>
      <c r="E58" s="244"/>
      <c r="F58" s="244"/>
      <c r="G58" s="325"/>
      <c r="H58" s="326" t="s">
        <v>511</v>
      </c>
      <c r="I58" s="327">
        <v>7756025</v>
      </c>
      <c r="J58" s="328">
        <v>24307</v>
      </c>
      <c r="K58" s="329">
        <v>120.6</v>
      </c>
      <c r="L58" s="330">
        <v>25872</v>
      </c>
      <c r="M58" s="331">
        <v>10.8</v>
      </c>
      <c r="N58" s="332">
        <v>109.8</v>
      </c>
    </row>
    <row r="59" spans="1:14">
      <c r="A59" s="248"/>
      <c r="B59" s="244"/>
      <c r="C59" s="244"/>
      <c r="D59" s="244"/>
      <c r="E59" s="244"/>
      <c r="F59" s="244"/>
      <c r="G59" s="310" t="s">
        <v>515</v>
      </c>
      <c r="H59" s="311"/>
      <c r="I59" s="319">
        <v>22353527</v>
      </c>
      <c r="J59" s="320">
        <v>70493</v>
      </c>
      <c r="K59" s="321">
        <v>46.6</v>
      </c>
      <c r="L59" s="322">
        <v>50880</v>
      </c>
      <c r="M59" s="323">
        <v>-1.4</v>
      </c>
      <c r="N59" s="324">
        <v>48</v>
      </c>
    </row>
    <row r="60" spans="1:14">
      <c r="A60" s="248"/>
      <c r="B60" s="244"/>
      <c r="C60" s="244"/>
      <c r="D60" s="244"/>
      <c r="E60" s="244"/>
      <c r="F60" s="244"/>
      <c r="G60" s="325"/>
      <c r="H60" s="326" t="s">
        <v>511</v>
      </c>
      <c r="I60" s="333">
        <v>14484594</v>
      </c>
      <c r="J60" s="328">
        <v>45678</v>
      </c>
      <c r="K60" s="329">
        <v>87.9</v>
      </c>
      <c r="L60" s="330">
        <v>27819</v>
      </c>
      <c r="M60" s="331">
        <v>7.5</v>
      </c>
      <c r="N60" s="332">
        <v>80.400000000000006</v>
      </c>
    </row>
    <row r="61" spans="1:14">
      <c r="A61" s="248"/>
      <c r="B61" s="244"/>
      <c r="C61" s="244"/>
      <c r="D61" s="244"/>
      <c r="E61" s="244"/>
      <c r="F61" s="244"/>
      <c r="G61" s="310" t="s">
        <v>516</v>
      </c>
      <c r="H61" s="334"/>
      <c r="I61" s="335">
        <v>15842308</v>
      </c>
      <c r="J61" s="336">
        <v>49600</v>
      </c>
      <c r="K61" s="337">
        <v>11.3</v>
      </c>
      <c r="L61" s="338">
        <v>47147</v>
      </c>
      <c r="M61" s="339">
        <v>1.9</v>
      </c>
      <c r="N61" s="324">
        <v>9.4</v>
      </c>
    </row>
    <row r="62" spans="1:14">
      <c r="A62" s="248"/>
      <c r="B62" s="244"/>
      <c r="C62" s="244"/>
      <c r="D62" s="244"/>
      <c r="E62" s="244"/>
      <c r="F62" s="244"/>
      <c r="G62" s="325"/>
      <c r="H62" s="326" t="s">
        <v>511</v>
      </c>
      <c r="I62" s="327">
        <v>7762312</v>
      </c>
      <c r="J62" s="328">
        <v>24329</v>
      </c>
      <c r="K62" s="329">
        <v>33.700000000000003</v>
      </c>
      <c r="L62" s="330">
        <v>24701</v>
      </c>
      <c r="M62" s="331">
        <v>1.1000000000000001</v>
      </c>
      <c r="N62" s="332">
        <v>32.6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0" t="s">
        <v>3</v>
      </c>
      <c r="D47" s="1170"/>
      <c r="E47" s="1171"/>
      <c r="F47" s="11">
        <v>8.31</v>
      </c>
      <c r="G47" s="12">
        <v>9.18</v>
      </c>
      <c r="H47" s="12">
        <v>7.82</v>
      </c>
      <c r="I47" s="12">
        <v>8.8699999999999992</v>
      </c>
      <c r="J47" s="13">
        <v>10.19</v>
      </c>
    </row>
    <row r="48" spans="2:10" ht="57.75" customHeight="1">
      <c r="B48" s="14"/>
      <c r="C48" s="1172" t="s">
        <v>4</v>
      </c>
      <c r="D48" s="1172"/>
      <c r="E48" s="1173"/>
      <c r="F48" s="15">
        <v>2.04</v>
      </c>
      <c r="G48" s="16">
        <v>2.08</v>
      </c>
      <c r="H48" s="16">
        <v>2.31</v>
      </c>
      <c r="I48" s="16">
        <v>2.89</v>
      </c>
      <c r="J48" s="17">
        <v>2.35</v>
      </c>
    </row>
    <row r="49" spans="2:10" ht="57.75" customHeight="1" thickBot="1">
      <c r="B49" s="18"/>
      <c r="C49" s="1174" t="s">
        <v>5</v>
      </c>
      <c r="D49" s="1174"/>
      <c r="E49" s="1175"/>
      <c r="F49" s="19">
        <v>1.23</v>
      </c>
      <c r="G49" s="20">
        <v>0.95</v>
      </c>
      <c r="H49" s="20" t="s">
        <v>523</v>
      </c>
      <c r="I49" s="20">
        <v>1.68</v>
      </c>
      <c r="J49" s="21">
        <v>0.75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2017-05-14T23:32:35Z</cp:lastPrinted>
  <dcterms:created xsi:type="dcterms:W3CDTF">2017-02-15T15:44:06Z</dcterms:created>
  <dcterms:modified xsi:type="dcterms:W3CDTF">2017-05-19T01:26:31Z</dcterms:modified>
</cp:coreProperties>
</file>