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発出\様式\記載例\"/>
    </mc:Choice>
  </mc:AlternateContent>
  <xr:revisionPtr revIDLastSave="0" documentId="13_ncr:1_{A4D4F347-6ACA-4406-B7A1-C97E4DCDAEDE}" xr6:coauthVersionLast="47" xr6:coauthVersionMax="47" xr10:uidLastSave="{00000000-0000-0000-0000-000000000000}"/>
  <bookViews>
    <workbookView xWindow="29805" yWindow="4620"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<sst xmlns="http://schemas.openxmlformats.org/spreadsheetml/2006/main" count="6514" uniqueCount="2397">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</sst>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23" fillId="2" borderId="0" xfId="0" applyFont="1" applyFill="1" applyBorder="1" applyAlignment="1" applyProtection="1">
      <alignment horizontal="center" vertical="center"/>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xf numFmtId="0" fontId="74" fillId="0" borderId="139" xfId="0" applyFont="1" applyBorder="1" applyAlignment="1">
      <alignment horizontal="center" vertical="center"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66"/>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1"/>
              <a:chExt cx="308373" cy="759872"/>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72"/>
              <a:chExt cx="301792" cy="494757"/>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5"/>
              <a:chExt cx="308373" cy="779249"/>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20" y="8167924"/>
              <a:chExt cx="225534" cy="793293"/>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49" y="8163153"/>
              <a:chExt cx="208417" cy="747989"/>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80" y="7286480"/>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66"/>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1"/>
              <a:chExt cx="308373" cy="759872"/>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72"/>
              <a:chExt cx="301792" cy="494757"/>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5"/>
              <a:chExt cx="308373" cy="779249"/>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20" y="8167924"/>
              <a:chExt cx="225534" cy="793293"/>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49" y="8163153"/>
              <a:chExt cx="208417" cy="747989"/>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80" y="7286480"/>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4"/>
              <a:chExt cx="303832" cy="48692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0"/>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6"/>
              <a:chExt cx="308371" cy="76287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8"/>
              <a:chExt cx="301792" cy="49478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6" y="8168756"/>
              <a:chExt cx="217599"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2" y="8166026"/>
              <a:chExt cx="208649" cy="74978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4"/>
              <a:chExt cx="303832" cy="48692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0"/>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6"/>
              <a:chExt cx="308371" cy="76287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8"/>
              <a:chExt cx="301792" cy="49478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2"/>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6" y="8168756"/>
              <a:chExt cx="217599"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2" y="8166026"/>
              <a:chExt cx="208649" cy="749788"/>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0"/>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4"/>
              <a:chExt cx="303832" cy="486920"/>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60"/>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6"/>
              <a:chExt cx="308371" cy="76287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8"/>
              <a:chExt cx="301792" cy="494780"/>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5"/>
              <a:chExt cx="308371" cy="779272"/>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6" y="8168756"/>
              <a:chExt cx="217599"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2" y="8166026"/>
              <a:chExt cx="208649" cy="749788"/>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0"/>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4"/>
              <a:chExt cx="303832" cy="48692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0"/>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6"/>
              <a:chExt cx="308371" cy="76287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8"/>
              <a:chExt cx="301792" cy="49478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2"/>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6" y="8168756"/>
              <a:chExt cx="217599"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2" y="8166026"/>
              <a:chExt cx="208649" cy="749788"/>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0"/>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6"/>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1"/>
              <a:chExt cx="308373" cy="759872"/>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2"/>
              <a:chExt cx="301792" cy="49475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49"/>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20" y="8167924"/>
              <a:chExt cx="225534"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9" y="8163153"/>
              <a:chExt cx="208417" cy="74798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0" y="7286480"/>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66"/>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1"/>
              <a:chExt cx="308373" cy="759872"/>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72"/>
              <a:chExt cx="301792" cy="49475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5"/>
              <a:chExt cx="308373" cy="779249"/>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20" y="8167924"/>
              <a:chExt cx="225534" cy="793293"/>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49" y="8163153"/>
              <a:chExt cx="208417" cy="747989"/>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80" y="7286480"/>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66"/>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1"/>
              <a:chExt cx="308373" cy="759872"/>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72"/>
              <a:chExt cx="301792" cy="494757"/>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5"/>
              <a:chExt cx="308373" cy="779249"/>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20" y="8167924"/>
              <a:chExt cx="225534" cy="793293"/>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49" y="8163153"/>
              <a:chExt cx="208417" cy="747989"/>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80" y="7286480"/>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66"/>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1"/>
              <a:chExt cx="308373" cy="759872"/>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72"/>
              <a:chExt cx="301792" cy="494757"/>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5"/>
              <a:chExt cx="308373" cy="779249"/>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20" y="8167924"/>
              <a:chExt cx="225534" cy="793293"/>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49" y="8163153"/>
              <a:chExt cx="208417" cy="747989"/>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80" y="7286480"/>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2.xml" />
  <Relationship Id="rId21" Type="http://schemas.openxmlformats.org/officeDocument/2006/relationships/ctrlProp" Target="../ctrlProps/ctrlProp17.xml" />
  <Relationship Id="rId34" Type="http://schemas.openxmlformats.org/officeDocument/2006/relationships/ctrlProp" Target="../ctrlProps/ctrlProp30.xml" />
  <Relationship Id="rId42" Type="http://schemas.openxmlformats.org/officeDocument/2006/relationships/ctrlProp" Target="../ctrlProps/ctrlProp38.xml" />
  <Relationship Id="rId47" Type="http://schemas.openxmlformats.org/officeDocument/2006/relationships/ctrlProp" Target="../ctrlProps/ctrlProp43.xml" />
  <Relationship Id="rId50" Type="http://schemas.openxmlformats.org/officeDocument/2006/relationships/ctrlProp" Target="../ctrlProps/ctrlProp46.xml" />
  <Relationship Id="rId55" Type="http://schemas.openxmlformats.org/officeDocument/2006/relationships/ctrlProp" Target="../ctrlProps/ctrlProp51.xml" />
  <Relationship Id="rId63" Type="http://schemas.openxmlformats.org/officeDocument/2006/relationships/ctrlProp" Target="../ctrlProps/ctrlProp59.xml" />
  <Relationship Id="rId7" Type="http://schemas.openxmlformats.org/officeDocument/2006/relationships/ctrlProp" Target="../ctrlProps/ctrlProp3.xml" />
  <Relationship Id="rId16" Type="http://schemas.openxmlformats.org/officeDocument/2006/relationships/ctrlProp" Target="../ctrlProps/ctrlProp12.xml" />
  <Relationship Id="rId29" Type="http://schemas.openxmlformats.org/officeDocument/2006/relationships/ctrlProp" Target="../ctrlProps/ctrlProp25.xml" />
  <Relationship Id="rId11" Type="http://schemas.openxmlformats.org/officeDocument/2006/relationships/ctrlProp" Target="../ctrlProps/ctrlProp7.xml" />
  <Relationship Id="rId24" Type="http://schemas.openxmlformats.org/officeDocument/2006/relationships/ctrlProp" Target="../ctrlProps/ctrlProp20.xml" />
  <Relationship Id="rId32" Type="http://schemas.openxmlformats.org/officeDocument/2006/relationships/ctrlProp" Target="../ctrlProps/ctrlProp28.xml" />
  <Relationship Id="rId37" Type="http://schemas.openxmlformats.org/officeDocument/2006/relationships/ctrlProp" Target="../ctrlProps/ctrlProp33.xml" />
  <Relationship Id="rId40" Type="http://schemas.openxmlformats.org/officeDocument/2006/relationships/ctrlProp" Target="../ctrlProps/ctrlProp36.xml" />
  <Relationship Id="rId45" Type="http://schemas.openxmlformats.org/officeDocument/2006/relationships/ctrlProp" Target="../ctrlProps/ctrlProp41.xml" />
  <Relationship Id="rId53" Type="http://schemas.openxmlformats.org/officeDocument/2006/relationships/ctrlProp" Target="../ctrlProps/ctrlProp49.xml" />
  <Relationship Id="rId58" Type="http://schemas.openxmlformats.org/officeDocument/2006/relationships/ctrlProp" Target="../ctrlProps/ctrlProp54.xml" />
  <Relationship Id="rId66" Type="http://schemas.openxmlformats.org/officeDocument/2006/relationships/ctrlProp" Target="../ctrlProps/ctrlProp62.xml" />
  <Relationship Id="rId5" Type="http://schemas.openxmlformats.org/officeDocument/2006/relationships/ctrlProp" Target="../ctrlProps/ctrlProp1.xml" />
  <Relationship Id="rId61" Type="http://schemas.openxmlformats.org/officeDocument/2006/relationships/ctrlProp" Target="../ctrlProps/ctrlProp57.xml" />
  <Relationship Id="rId19" Type="http://schemas.openxmlformats.org/officeDocument/2006/relationships/ctrlProp" Target="../ctrlProps/ctrlProp15.xml" />
  <Relationship Id="rId14" Type="http://schemas.openxmlformats.org/officeDocument/2006/relationships/ctrlProp" Target="../ctrlProps/ctrlProp10.xml" />
  <Relationship Id="rId22" Type="http://schemas.openxmlformats.org/officeDocument/2006/relationships/ctrlProp" Target="../ctrlProps/ctrlProp18.xml" />
  <Relationship Id="rId27" Type="http://schemas.openxmlformats.org/officeDocument/2006/relationships/ctrlProp" Target="../ctrlProps/ctrlProp23.xml" />
  <Relationship Id="rId30" Type="http://schemas.openxmlformats.org/officeDocument/2006/relationships/ctrlProp" Target="../ctrlProps/ctrlProp26.xml" />
  <Relationship Id="rId35" Type="http://schemas.openxmlformats.org/officeDocument/2006/relationships/ctrlProp" Target="../ctrlProps/ctrlProp31.xml" />
  <Relationship Id="rId43" Type="http://schemas.openxmlformats.org/officeDocument/2006/relationships/ctrlProp" Target="../ctrlProps/ctrlProp39.xml" />
  <Relationship Id="rId48" Type="http://schemas.openxmlformats.org/officeDocument/2006/relationships/ctrlProp" Target="../ctrlProps/ctrlProp44.xml" />
  <Relationship Id="rId56" Type="http://schemas.openxmlformats.org/officeDocument/2006/relationships/ctrlProp" Target="../ctrlProps/ctrlProp52.xml" />
  <Relationship Id="rId64" Type="http://schemas.openxmlformats.org/officeDocument/2006/relationships/ctrlProp" Target="../ctrlProps/ctrlProp60.xml" />
  <Relationship Id="rId8" Type="http://schemas.openxmlformats.org/officeDocument/2006/relationships/ctrlProp" Target="../ctrlProps/ctrlProp4.xml" />
  <Relationship Id="rId51" Type="http://schemas.openxmlformats.org/officeDocument/2006/relationships/ctrlProp" Target="../ctrlProps/ctrlProp47.xml" />
  <Relationship Id="rId3" Type="http://schemas.openxmlformats.org/officeDocument/2006/relationships/drawing" Target="../drawings/drawing1.xml" />
  <Relationship Id="rId12" Type="http://schemas.openxmlformats.org/officeDocument/2006/relationships/ctrlProp" Target="../ctrlProps/ctrlProp8.xml" />
  <Relationship Id="rId17" Type="http://schemas.openxmlformats.org/officeDocument/2006/relationships/ctrlProp" Target="../ctrlProps/ctrlProp13.xml" />
  <Relationship Id="rId25" Type="http://schemas.openxmlformats.org/officeDocument/2006/relationships/ctrlProp" Target="../ctrlProps/ctrlProp21.xml" />
  <Relationship Id="rId33" Type="http://schemas.openxmlformats.org/officeDocument/2006/relationships/ctrlProp" Target="../ctrlProps/ctrlProp29.xml" />
  <Relationship Id="rId38" Type="http://schemas.openxmlformats.org/officeDocument/2006/relationships/ctrlProp" Target="../ctrlProps/ctrlProp34.xml" />
  <Relationship Id="rId46" Type="http://schemas.openxmlformats.org/officeDocument/2006/relationships/ctrlProp" Target="../ctrlProps/ctrlProp42.xml" />
  <Relationship Id="rId59" Type="http://schemas.openxmlformats.org/officeDocument/2006/relationships/ctrlProp" Target="../ctrlProps/ctrlProp55.xml" />
  <Relationship Id="rId67" Type="http://schemas.openxmlformats.org/officeDocument/2006/relationships/comments" Target="../comments1.xml" />
  <Relationship Id="rId20" Type="http://schemas.openxmlformats.org/officeDocument/2006/relationships/ctrlProp" Target="../ctrlProps/ctrlProp16.xml" />
  <Relationship Id="rId41" Type="http://schemas.openxmlformats.org/officeDocument/2006/relationships/ctrlProp" Target="../ctrlProps/ctrlProp37.xml" />
  <Relationship Id="rId54" Type="http://schemas.openxmlformats.org/officeDocument/2006/relationships/ctrlProp" Target="../ctrlProps/ctrlProp50.xml" />
  <Relationship Id="rId62" Type="http://schemas.openxmlformats.org/officeDocument/2006/relationships/ctrlProp" Target="../ctrlProps/ctrlProp58.xml" />
  <Relationship Id="rId1" Type="http://schemas.openxmlformats.org/officeDocument/2006/relationships/hyperlink" Target="mailto:aaa@aaa.aa.jp" TargetMode="External" />
  <Relationship Id="rId6" Type="http://schemas.openxmlformats.org/officeDocument/2006/relationships/ctrlProp" Target="../ctrlProps/ctrlProp2.xml" />
  <Relationship Id="rId15" Type="http://schemas.openxmlformats.org/officeDocument/2006/relationships/ctrlProp" Target="../ctrlProps/ctrlProp11.xml" />
  <Relationship Id="rId23" Type="http://schemas.openxmlformats.org/officeDocument/2006/relationships/ctrlProp" Target="../ctrlProps/ctrlProp19.xml" />
  <Relationship Id="rId28" Type="http://schemas.openxmlformats.org/officeDocument/2006/relationships/ctrlProp" Target="../ctrlProps/ctrlProp24.xml" />
  <Relationship Id="rId36" Type="http://schemas.openxmlformats.org/officeDocument/2006/relationships/ctrlProp" Target="../ctrlProps/ctrlProp32.xml" />
  <Relationship Id="rId49" Type="http://schemas.openxmlformats.org/officeDocument/2006/relationships/ctrlProp" Target="../ctrlProps/ctrlProp45.xml" />
  <Relationship Id="rId57" Type="http://schemas.openxmlformats.org/officeDocument/2006/relationships/ctrlProp" Target="../ctrlProps/ctrlProp53.xml" />
  <Relationship Id="rId10" Type="http://schemas.openxmlformats.org/officeDocument/2006/relationships/ctrlProp" Target="../ctrlProps/ctrlProp6.xml" />
  <Relationship Id="rId31" Type="http://schemas.openxmlformats.org/officeDocument/2006/relationships/ctrlProp" Target="../ctrlProps/ctrlProp27.xml" />
  <Relationship Id="rId44" Type="http://schemas.openxmlformats.org/officeDocument/2006/relationships/ctrlProp" Target="../ctrlProps/ctrlProp40.xml" />
  <Relationship Id="rId52" Type="http://schemas.openxmlformats.org/officeDocument/2006/relationships/ctrlProp" Target="../ctrlProps/ctrlProp48.xml" />
  <Relationship Id="rId60" Type="http://schemas.openxmlformats.org/officeDocument/2006/relationships/ctrlProp" Target="../ctrlProps/ctrlProp56.xml" />
  <Relationship Id="rId65" Type="http://schemas.openxmlformats.org/officeDocument/2006/relationships/ctrlProp" Target="../ctrlProps/ctrlProp61.xml" />
  <Relationship Id="rId4" Type="http://schemas.openxmlformats.org/officeDocument/2006/relationships/vmlDrawing" Target="../drawings/vmlDrawing1.vml" />
  <Relationship Id="rId9" Type="http://schemas.openxmlformats.org/officeDocument/2006/relationships/ctrlProp" Target="../ctrlProps/ctrlProp5.xml" />
  <Relationship Id="rId13" Type="http://schemas.openxmlformats.org/officeDocument/2006/relationships/ctrlProp" Target="../ctrlProps/ctrlProp9.xml" />
  <Relationship Id="rId18" Type="http://schemas.openxmlformats.org/officeDocument/2006/relationships/ctrlProp" Target="../ctrlProps/ctrlProp14.xml" />
  <Relationship Id="rId39" Type="http://schemas.openxmlformats.org/officeDocument/2006/relationships/ctrlProp" Target="../ctrlProps/ctrlProp35.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4.xml" />
  <Relationship Id="rId18" Type="http://schemas.openxmlformats.org/officeDocument/2006/relationships/ctrlProp" Target="../ctrlProps/ctrlProp469.xml" />
  <Relationship Id="rId26" Type="http://schemas.openxmlformats.org/officeDocument/2006/relationships/ctrlProp" Target="../ctrlProps/ctrlProp477.xml" />
  <Relationship Id="rId39" Type="http://schemas.openxmlformats.org/officeDocument/2006/relationships/ctrlProp" Target="../ctrlProps/ctrlProp490.xml" />
  <Relationship Id="rId21" Type="http://schemas.openxmlformats.org/officeDocument/2006/relationships/ctrlProp" Target="../ctrlProps/ctrlProp472.xml" />
  <Relationship Id="rId34" Type="http://schemas.openxmlformats.org/officeDocument/2006/relationships/ctrlProp" Target="../ctrlProps/ctrlProp485.xml" />
  <Relationship Id="rId42" Type="http://schemas.openxmlformats.org/officeDocument/2006/relationships/ctrlProp" Target="../ctrlProps/ctrlProp493.xml" />
  <Relationship Id="rId47" Type="http://schemas.openxmlformats.org/officeDocument/2006/relationships/ctrlProp" Target="../ctrlProps/ctrlProp498.xml" />
  <Relationship Id="rId50" Type="http://schemas.openxmlformats.org/officeDocument/2006/relationships/ctrlProp" Target="../ctrlProps/ctrlProp501.xml" />
  <Relationship Id="rId7" Type="http://schemas.openxmlformats.org/officeDocument/2006/relationships/ctrlProp" Target="../ctrlProps/ctrlProp458.xml" />
  <Relationship Id="rId2" Type="http://schemas.openxmlformats.org/officeDocument/2006/relationships/drawing" Target="../drawings/drawing10.xml" />
  <Relationship Id="rId16" Type="http://schemas.openxmlformats.org/officeDocument/2006/relationships/ctrlProp" Target="../ctrlProps/ctrlProp467.xml" />
  <Relationship Id="rId29" Type="http://schemas.openxmlformats.org/officeDocument/2006/relationships/ctrlProp" Target="../ctrlProps/ctrlProp480.xml" />
  <Relationship Id="rId11" Type="http://schemas.openxmlformats.org/officeDocument/2006/relationships/ctrlProp" Target="../ctrlProps/ctrlProp462.xml" />
  <Relationship Id="rId24" Type="http://schemas.openxmlformats.org/officeDocument/2006/relationships/ctrlProp" Target="../ctrlProps/ctrlProp475.xml" />
  <Relationship Id="rId32" Type="http://schemas.openxmlformats.org/officeDocument/2006/relationships/ctrlProp" Target="../ctrlProps/ctrlProp483.xml" />
  <Relationship Id="rId37" Type="http://schemas.openxmlformats.org/officeDocument/2006/relationships/ctrlProp" Target="../ctrlProps/ctrlProp488.xml" />
  <Relationship Id="rId40" Type="http://schemas.openxmlformats.org/officeDocument/2006/relationships/ctrlProp" Target="../ctrlProps/ctrlProp491.xml" />
  <Relationship Id="rId45" Type="http://schemas.openxmlformats.org/officeDocument/2006/relationships/ctrlProp" Target="../ctrlProps/ctrlProp496.xml" />
  <Relationship Id="rId53" Type="http://schemas.openxmlformats.org/officeDocument/2006/relationships/comments" Target="../comments10.xml" />
  <Relationship Id="rId5" Type="http://schemas.openxmlformats.org/officeDocument/2006/relationships/ctrlProp" Target="../ctrlProps/ctrlProp456.xml" />
  <Relationship Id="rId10" Type="http://schemas.openxmlformats.org/officeDocument/2006/relationships/ctrlProp" Target="../ctrlProps/ctrlProp461.xml" />
  <Relationship Id="rId19" Type="http://schemas.openxmlformats.org/officeDocument/2006/relationships/ctrlProp" Target="../ctrlProps/ctrlProp470.xml" />
  <Relationship Id="rId31" Type="http://schemas.openxmlformats.org/officeDocument/2006/relationships/ctrlProp" Target="../ctrlProps/ctrlProp482.xml" />
  <Relationship Id="rId44" Type="http://schemas.openxmlformats.org/officeDocument/2006/relationships/ctrlProp" Target="../ctrlProps/ctrlProp495.xml" />
  <Relationship Id="rId52" Type="http://schemas.openxmlformats.org/officeDocument/2006/relationships/ctrlProp" Target="../ctrlProps/ctrlProp503.xml" />
  <Relationship Id="rId4" Type="http://schemas.openxmlformats.org/officeDocument/2006/relationships/ctrlProp" Target="../ctrlProps/ctrlProp455.xml" />
  <Relationship Id="rId9" Type="http://schemas.openxmlformats.org/officeDocument/2006/relationships/ctrlProp" Target="../ctrlProps/ctrlProp460.xml" />
  <Relationship Id="rId14" Type="http://schemas.openxmlformats.org/officeDocument/2006/relationships/ctrlProp" Target="../ctrlProps/ctrlProp465.xml" />
  <Relationship Id="rId22" Type="http://schemas.openxmlformats.org/officeDocument/2006/relationships/ctrlProp" Target="../ctrlProps/ctrlProp473.xml" />
  <Relationship Id="rId27" Type="http://schemas.openxmlformats.org/officeDocument/2006/relationships/ctrlProp" Target="../ctrlProps/ctrlProp478.xml" />
  <Relationship Id="rId30" Type="http://schemas.openxmlformats.org/officeDocument/2006/relationships/ctrlProp" Target="../ctrlProps/ctrlProp481.xml" />
  <Relationship Id="rId35" Type="http://schemas.openxmlformats.org/officeDocument/2006/relationships/ctrlProp" Target="../ctrlProps/ctrlProp486.xml" />
  <Relationship Id="rId43" Type="http://schemas.openxmlformats.org/officeDocument/2006/relationships/ctrlProp" Target="../ctrlProps/ctrlProp494.xml" />
  <Relationship Id="rId48" Type="http://schemas.openxmlformats.org/officeDocument/2006/relationships/ctrlProp" Target="../ctrlProps/ctrlProp499.xml" />
  <Relationship Id="rId8" Type="http://schemas.openxmlformats.org/officeDocument/2006/relationships/ctrlProp" Target="../ctrlProps/ctrlProp459.xml" />
  <Relationship Id="rId51" Type="http://schemas.openxmlformats.org/officeDocument/2006/relationships/ctrlProp" Target="../ctrlProps/ctrlProp502.xml" />
  <Relationship Id="rId3" Type="http://schemas.openxmlformats.org/officeDocument/2006/relationships/vmlDrawing" Target="../drawings/vmlDrawing10.vml" />
  <Relationship Id="rId12" Type="http://schemas.openxmlformats.org/officeDocument/2006/relationships/ctrlProp" Target="../ctrlProps/ctrlProp463.xml" />
  <Relationship Id="rId17" Type="http://schemas.openxmlformats.org/officeDocument/2006/relationships/ctrlProp" Target="../ctrlProps/ctrlProp468.xml" />
  <Relationship Id="rId25" Type="http://schemas.openxmlformats.org/officeDocument/2006/relationships/ctrlProp" Target="../ctrlProps/ctrlProp476.xml" />
  <Relationship Id="rId33" Type="http://schemas.openxmlformats.org/officeDocument/2006/relationships/ctrlProp" Target="../ctrlProps/ctrlProp484.xml" />
  <Relationship Id="rId38" Type="http://schemas.openxmlformats.org/officeDocument/2006/relationships/ctrlProp" Target="../ctrlProps/ctrlProp489.xml" />
  <Relationship Id="rId46" Type="http://schemas.openxmlformats.org/officeDocument/2006/relationships/ctrlProp" Target="../ctrlProps/ctrlProp497.xml" />
  <Relationship Id="rId20" Type="http://schemas.openxmlformats.org/officeDocument/2006/relationships/ctrlProp" Target="../ctrlProps/ctrlProp471.xml" />
  <Relationship Id="rId41" Type="http://schemas.openxmlformats.org/officeDocument/2006/relationships/ctrlProp" Target="../ctrlProps/ctrlProp492.xml" />
  <Relationship Id="rId6" Type="http://schemas.openxmlformats.org/officeDocument/2006/relationships/ctrlProp" Target="../ctrlProps/ctrlProp457.xml" />
  <Relationship Id="rId15" Type="http://schemas.openxmlformats.org/officeDocument/2006/relationships/ctrlProp" Target="../ctrlProps/ctrlProp466.xml" />
  <Relationship Id="rId23" Type="http://schemas.openxmlformats.org/officeDocument/2006/relationships/ctrlProp" Target="../ctrlProps/ctrlProp474.xml" />
  <Relationship Id="rId28" Type="http://schemas.openxmlformats.org/officeDocument/2006/relationships/ctrlProp" Target="../ctrlProps/ctrlProp479.xml" />
  <Relationship Id="rId36" Type="http://schemas.openxmlformats.org/officeDocument/2006/relationships/ctrlProp" Target="../ctrlProps/ctrlProp487.xml" />
  <Relationship Id="rId49" Type="http://schemas.openxmlformats.org/officeDocument/2006/relationships/ctrlProp" Target="../ctrlProps/ctrlProp500.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3.xml" />
  <Relationship Id="rId18" Type="http://schemas.openxmlformats.org/officeDocument/2006/relationships/ctrlProp" Target="../ctrlProps/ctrlProp518.xml" />
  <Relationship Id="rId26" Type="http://schemas.openxmlformats.org/officeDocument/2006/relationships/ctrlProp" Target="../ctrlProps/ctrlProp526.xml" />
  <Relationship Id="rId39" Type="http://schemas.openxmlformats.org/officeDocument/2006/relationships/ctrlProp" Target="../ctrlProps/ctrlProp539.xml" />
  <Relationship Id="rId21" Type="http://schemas.openxmlformats.org/officeDocument/2006/relationships/ctrlProp" Target="../ctrlProps/ctrlProp521.xml" />
  <Relationship Id="rId34" Type="http://schemas.openxmlformats.org/officeDocument/2006/relationships/ctrlProp" Target="../ctrlProps/ctrlProp534.xml" />
  <Relationship Id="rId42" Type="http://schemas.openxmlformats.org/officeDocument/2006/relationships/ctrlProp" Target="../ctrlProps/ctrlProp542.xml" />
  <Relationship Id="rId47" Type="http://schemas.openxmlformats.org/officeDocument/2006/relationships/ctrlProp" Target="../ctrlProps/ctrlProp547.xml" />
  <Relationship Id="rId50" Type="http://schemas.openxmlformats.org/officeDocument/2006/relationships/ctrlProp" Target="../ctrlProps/ctrlProp550.xml" />
  <Relationship Id="rId7" Type="http://schemas.openxmlformats.org/officeDocument/2006/relationships/ctrlProp" Target="../ctrlProps/ctrlProp507.xml" />
  <Relationship Id="rId2" Type="http://schemas.openxmlformats.org/officeDocument/2006/relationships/drawing" Target="../drawings/drawing11.xml" />
  <Relationship Id="rId16" Type="http://schemas.openxmlformats.org/officeDocument/2006/relationships/ctrlProp" Target="../ctrlProps/ctrlProp516.xml" />
  <Relationship Id="rId29" Type="http://schemas.openxmlformats.org/officeDocument/2006/relationships/ctrlProp" Target="../ctrlProps/ctrlProp529.xml" />
  <Relationship Id="rId11" Type="http://schemas.openxmlformats.org/officeDocument/2006/relationships/ctrlProp" Target="../ctrlProps/ctrlProp511.xml" />
  <Relationship Id="rId24" Type="http://schemas.openxmlformats.org/officeDocument/2006/relationships/ctrlProp" Target="../ctrlProps/ctrlProp524.xml" />
  <Relationship Id="rId32" Type="http://schemas.openxmlformats.org/officeDocument/2006/relationships/ctrlProp" Target="../ctrlProps/ctrlProp532.xml" />
  <Relationship Id="rId37" Type="http://schemas.openxmlformats.org/officeDocument/2006/relationships/ctrlProp" Target="../ctrlProps/ctrlProp537.xml" />
  <Relationship Id="rId40" Type="http://schemas.openxmlformats.org/officeDocument/2006/relationships/ctrlProp" Target="../ctrlProps/ctrlProp540.xml" />
  <Relationship Id="rId45" Type="http://schemas.openxmlformats.org/officeDocument/2006/relationships/ctrlProp" Target="../ctrlProps/ctrlProp545.xml" />
  <Relationship Id="rId53" Type="http://schemas.openxmlformats.org/officeDocument/2006/relationships/comments" Target="../comments11.xml" />
  <Relationship Id="rId5" Type="http://schemas.openxmlformats.org/officeDocument/2006/relationships/ctrlProp" Target="../ctrlProps/ctrlProp505.xml" />
  <Relationship Id="rId10" Type="http://schemas.openxmlformats.org/officeDocument/2006/relationships/ctrlProp" Target="../ctrlProps/ctrlProp510.xml" />
  <Relationship Id="rId19" Type="http://schemas.openxmlformats.org/officeDocument/2006/relationships/ctrlProp" Target="../ctrlProps/ctrlProp519.xml" />
  <Relationship Id="rId31" Type="http://schemas.openxmlformats.org/officeDocument/2006/relationships/ctrlProp" Target="../ctrlProps/ctrlProp531.xml" />
  <Relationship Id="rId44" Type="http://schemas.openxmlformats.org/officeDocument/2006/relationships/ctrlProp" Target="../ctrlProps/ctrlProp544.xml" />
  <Relationship Id="rId52" Type="http://schemas.openxmlformats.org/officeDocument/2006/relationships/ctrlProp" Target="../ctrlProps/ctrlProp552.xml" />
  <Relationship Id="rId4" Type="http://schemas.openxmlformats.org/officeDocument/2006/relationships/ctrlProp" Target="../ctrlProps/ctrlProp504.xml" />
  <Relationship Id="rId9" Type="http://schemas.openxmlformats.org/officeDocument/2006/relationships/ctrlProp" Target="../ctrlProps/ctrlProp509.xml" />
  <Relationship Id="rId14" Type="http://schemas.openxmlformats.org/officeDocument/2006/relationships/ctrlProp" Target="../ctrlProps/ctrlProp514.xml" />
  <Relationship Id="rId22" Type="http://schemas.openxmlformats.org/officeDocument/2006/relationships/ctrlProp" Target="../ctrlProps/ctrlProp522.xml" />
  <Relationship Id="rId27" Type="http://schemas.openxmlformats.org/officeDocument/2006/relationships/ctrlProp" Target="../ctrlProps/ctrlProp527.xml" />
  <Relationship Id="rId30" Type="http://schemas.openxmlformats.org/officeDocument/2006/relationships/ctrlProp" Target="../ctrlProps/ctrlProp530.xml" />
  <Relationship Id="rId35" Type="http://schemas.openxmlformats.org/officeDocument/2006/relationships/ctrlProp" Target="../ctrlProps/ctrlProp535.xml" />
  <Relationship Id="rId43" Type="http://schemas.openxmlformats.org/officeDocument/2006/relationships/ctrlProp" Target="../ctrlProps/ctrlProp543.xml" />
  <Relationship Id="rId48" Type="http://schemas.openxmlformats.org/officeDocument/2006/relationships/ctrlProp" Target="../ctrlProps/ctrlProp548.xml" />
  <Relationship Id="rId8" Type="http://schemas.openxmlformats.org/officeDocument/2006/relationships/ctrlProp" Target="../ctrlProps/ctrlProp508.xml" />
  <Relationship Id="rId51" Type="http://schemas.openxmlformats.org/officeDocument/2006/relationships/ctrlProp" Target="../ctrlProps/ctrlProp551.xml" />
  <Relationship Id="rId3" Type="http://schemas.openxmlformats.org/officeDocument/2006/relationships/vmlDrawing" Target="../drawings/vmlDrawing11.vml" />
  <Relationship Id="rId12" Type="http://schemas.openxmlformats.org/officeDocument/2006/relationships/ctrlProp" Target="../ctrlProps/ctrlProp512.xml" />
  <Relationship Id="rId17" Type="http://schemas.openxmlformats.org/officeDocument/2006/relationships/ctrlProp" Target="../ctrlProps/ctrlProp517.xml" />
  <Relationship Id="rId25" Type="http://schemas.openxmlformats.org/officeDocument/2006/relationships/ctrlProp" Target="../ctrlProps/ctrlProp525.xml" />
  <Relationship Id="rId33" Type="http://schemas.openxmlformats.org/officeDocument/2006/relationships/ctrlProp" Target="../ctrlProps/ctrlProp533.xml" />
  <Relationship Id="rId38" Type="http://schemas.openxmlformats.org/officeDocument/2006/relationships/ctrlProp" Target="../ctrlProps/ctrlProp538.xml" />
  <Relationship Id="rId46" Type="http://schemas.openxmlformats.org/officeDocument/2006/relationships/ctrlProp" Target="../ctrlProps/ctrlProp546.xml" />
  <Relationship Id="rId20" Type="http://schemas.openxmlformats.org/officeDocument/2006/relationships/ctrlProp" Target="../ctrlProps/ctrlProp520.xml" />
  <Relationship Id="rId41" Type="http://schemas.openxmlformats.org/officeDocument/2006/relationships/ctrlProp" Target="../ctrlProps/ctrlProp541.xml" />
  <Relationship Id="rId6" Type="http://schemas.openxmlformats.org/officeDocument/2006/relationships/ctrlProp" Target="../ctrlProps/ctrlProp506.xml" />
  <Relationship Id="rId15" Type="http://schemas.openxmlformats.org/officeDocument/2006/relationships/ctrlProp" Target="../ctrlProps/ctrlProp515.xml" />
  <Relationship Id="rId23" Type="http://schemas.openxmlformats.org/officeDocument/2006/relationships/ctrlProp" Target="../ctrlProps/ctrlProp523.xml" />
  <Relationship Id="rId28" Type="http://schemas.openxmlformats.org/officeDocument/2006/relationships/ctrlProp" Target="../ctrlProps/ctrlProp528.xml" />
  <Relationship Id="rId36" Type="http://schemas.openxmlformats.org/officeDocument/2006/relationships/ctrlProp" Target="../ctrlProps/ctrlProp536.xml" />
  <Relationship Id="rId49" Type="http://schemas.openxmlformats.org/officeDocument/2006/relationships/ctrlProp" Target="../ctrlProps/ctrlProp549.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2.xml" />
  <Relationship Id="rId18" Type="http://schemas.openxmlformats.org/officeDocument/2006/relationships/ctrlProp" Target="../ctrlProps/ctrlProp77.xml" />
  <Relationship Id="rId26" Type="http://schemas.openxmlformats.org/officeDocument/2006/relationships/ctrlProp" Target="../ctrlProps/ctrlProp85.xml" />
  <Relationship Id="rId39" Type="http://schemas.openxmlformats.org/officeDocument/2006/relationships/ctrlProp" Target="../ctrlProps/ctrlProp98.xml" />
  <Relationship Id="rId21" Type="http://schemas.openxmlformats.org/officeDocument/2006/relationships/ctrlProp" Target="../ctrlProps/ctrlProp80.xml" />
  <Relationship Id="rId34" Type="http://schemas.openxmlformats.org/officeDocument/2006/relationships/ctrlProp" Target="../ctrlProps/ctrlProp93.xml" />
  <Relationship Id="rId42" Type="http://schemas.openxmlformats.org/officeDocument/2006/relationships/ctrlProp" Target="../ctrlProps/ctrlProp101.xml" />
  <Relationship Id="rId47" Type="http://schemas.openxmlformats.org/officeDocument/2006/relationships/ctrlProp" Target="../ctrlProps/ctrlProp106.xml" />
  <Relationship Id="rId50" Type="http://schemas.openxmlformats.org/officeDocument/2006/relationships/ctrlProp" Target="../ctrlProps/ctrlProp109.xml" />
  <Relationship Id="rId7" Type="http://schemas.openxmlformats.org/officeDocument/2006/relationships/ctrlProp" Target="../ctrlProps/ctrlProp66.xml" />
  <Relationship Id="rId2" Type="http://schemas.openxmlformats.org/officeDocument/2006/relationships/drawing" Target="../drawings/drawing2.xml" />
  <Relationship Id="rId16" Type="http://schemas.openxmlformats.org/officeDocument/2006/relationships/ctrlProp" Target="../ctrlProps/ctrlProp75.xml" />
  <Relationship Id="rId29" Type="http://schemas.openxmlformats.org/officeDocument/2006/relationships/ctrlProp" Target="../ctrlProps/ctrlProp88.xml" />
  <Relationship Id="rId11" Type="http://schemas.openxmlformats.org/officeDocument/2006/relationships/ctrlProp" Target="../ctrlProps/ctrlProp70.xml" />
  <Relationship Id="rId24" Type="http://schemas.openxmlformats.org/officeDocument/2006/relationships/ctrlProp" Target="../ctrlProps/ctrlProp83.xml" />
  <Relationship Id="rId32" Type="http://schemas.openxmlformats.org/officeDocument/2006/relationships/ctrlProp" Target="../ctrlProps/ctrlProp91.xml" />
  <Relationship Id="rId37" Type="http://schemas.openxmlformats.org/officeDocument/2006/relationships/ctrlProp" Target="../ctrlProps/ctrlProp96.xml" />
  <Relationship Id="rId40" Type="http://schemas.openxmlformats.org/officeDocument/2006/relationships/ctrlProp" Target="../ctrlProps/ctrlProp99.xml" />
  <Relationship Id="rId45" Type="http://schemas.openxmlformats.org/officeDocument/2006/relationships/ctrlProp" Target="../ctrlProps/ctrlProp104.xml" />
  <Relationship Id="rId53" Type="http://schemas.openxmlformats.org/officeDocument/2006/relationships/comments" Target="../comments2.xml" />
  <Relationship Id="rId5" Type="http://schemas.openxmlformats.org/officeDocument/2006/relationships/ctrlProp" Target="../ctrlProps/ctrlProp64.xml" />
  <Relationship Id="rId10" Type="http://schemas.openxmlformats.org/officeDocument/2006/relationships/ctrlProp" Target="../ctrlProps/ctrlProp69.xml" />
  <Relationship Id="rId19" Type="http://schemas.openxmlformats.org/officeDocument/2006/relationships/ctrlProp" Target="../ctrlProps/ctrlProp78.xml" />
  <Relationship Id="rId31" Type="http://schemas.openxmlformats.org/officeDocument/2006/relationships/ctrlProp" Target="../ctrlProps/ctrlProp90.xml" />
  <Relationship Id="rId44" Type="http://schemas.openxmlformats.org/officeDocument/2006/relationships/ctrlProp" Target="../ctrlProps/ctrlProp103.xml" />
  <Relationship Id="rId52" Type="http://schemas.openxmlformats.org/officeDocument/2006/relationships/ctrlProp" Target="../ctrlProps/ctrlProp111.xml" />
  <Relationship Id="rId4" Type="http://schemas.openxmlformats.org/officeDocument/2006/relationships/ctrlProp" Target="../ctrlProps/ctrlProp63.xml" />
  <Relationship Id="rId9" Type="http://schemas.openxmlformats.org/officeDocument/2006/relationships/ctrlProp" Target="../ctrlProps/ctrlProp68.xml" />
  <Relationship Id="rId14" Type="http://schemas.openxmlformats.org/officeDocument/2006/relationships/ctrlProp" Target="../ctrlProps/ctrlProp73.xml" />
  <Relationship Id="rId22" Type="http://schemas.openxmlformats.org/officeDocument/2006/relationships/ctrlProp" Target="../ctrlProps/ctrlProp81.xml" />
  <Relationship Id="rId27" Type="http://schemas.openxmlformats.org/officeDocument/2006/relationships/ctrlProp" Target="../ctrlProps/ctrlProp86.xml" />
  <Relationship Id="rId30" Type="http://schemas.openxmlformats.org/officeDocument/2006/relationships/ctrlProp" Target="../ctrlProps/ctrlProp89.xml" />
  <Relationship Id="rId35" Type="http://schemas.openxmlformats.org/officeDocument/2006/relationships/ctrlProp" Target="../ctrlProps/ctrlProp94.xml" />
  <Relationship Id="rId43" Type="http://schemas.openxmlformats.org/officeDocument/2006/relationships/ctrlProp" Target="../ctrlProps/ctrlProp102.xml" />
  <Relationship Id="rId48" Type="http://schemas.openxmlformats.org/officeDocument/2006/relationships/ctrlProp" Target="../ctrlProps/ctrlProp107.xml" />
  <Relationship Id="rId8" Type="http://schemas.openxmlformats.org/officeDocument/2006/relationships/ctrlProp" Target="../ctrlProps/ctrlProp67.xml" />
  <Relationship Id="rId51" Type="http://schemas.openxmlformats.org/officeDocument/2006/relationships/ctrlProp" Target="../ctrlProps/ctrlProp110.xml" />
  <Relationship Id="rId3" Type="http://schemas.openxmlformats.org/officeDocument/2006/relationships/vmlDrawing" Target="../drawings/vmlDrawing2.vml" />
  <Relationship Id="rId12" Type="http://schemas.openxmlformats.org/officeDocument/2006/relationships/ctrlProp" Target="../ctrlProps/ctrlProp71.xml" />
  <Relationship Id="rId17" Type="http://schemas.openxmlformats.org/officeDocument/2006/relationships/ctrlProp" Target="../ctrlProps/ctrlProp76.xml" />
  <Relationship Id="rId25" Type="http://schemas.openxmlformats.org/officeDocument/2006/relationships/ctrlProp" Target="../ctrlProps/ctrlProp84.xml" />
  <Relationship Id="rId33" Type="http://schemas.openxmlformats.org/officeDocument/2006/relationships/ctrlProp" Target="../ctrlProps/ctrlProp92.xml" />
  <Relationship Id="rId38" Type="http://schemas.openxmlformats.org/officeDocument/2006/relationships/ctrlProp" Target="../ctrlProps/ctrlProp97.xml" />
  <Relationship Id="rId46" Type="http://schemas.openxmlformats.org/officeDocument/2006/relationships/ctrlProp" Target="../ctrlProps/ctrlProp105.xml" />
  <Relationship Id="rId20" Type="http://schemas.openxmlformats.org/officeDocument/2006/relationships/ctrlProp" Target="../ctrlProps/ctrlProp79.xml" />
  <Relationship Id="rId41" Type="http://schemas.openxmlformats.org/officeDocument/2006/relationships/ctrlProp" Target="../ctrlProps/ctrlProp100.xml" />
  <Relationship Id="rId6" Type="http://schemas.openxmlformats.org/officeDocument/2006/relationships/ctrlProp" Target="../ctrlProps/ctrlProp65.xml" />
  <Relationship Id="rId15" Type="http://schemas.openxmlformats.org/officeDocument/2006/relationships/ctrlProp" Target="../ctrlProps/ctrlProp74.xml" />
  <Relationship Id="rId23" Type="http://schemas.openxmlformats.org/officeDocument/2006/relationships/ctrlProp" Target="../ctrlProps/ctrlProp82.xml" />
  <Relationship Id="rId28" Type="http://schemas.openxmlformats.org/officeDocument/2006/relationships/ctrlProp" Target="../ctrlProps/ctrlProp87.xml" />
  <Relationship Id="rId36" Type="http://schemas.openxmlformats.org/officeDocument/2006/relationships/ctrlProp" Target="../ctrlProps/ctrlProp95.xml" />
  <Relationship Id="rId49" Type="http://schemas.openxmlformats.org/officeDocument/2006/relationships/ctrlProp" Target="../ctrlProps/ctrlProp108.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1.xml" />
  <Relationship Id="rId18" Type="http://schemas.openxmlformats.org/officeDocument/2006/relationships/ctrlProp" Target="../ctrlProps/ctrlProp126.xml" />
  <Relationship Id="rId26" Type="http://schemas.openxmlformats.org/officeDocument/2006/relationships/ctrlProp" Target="../ctrlProps/ctrlProp134.xml" />
  <Relationship Id="rId39" Type="http://schemas.openxmlformats.org/officeDocument/2006/relationships/ctrlProp" Target="../ctrlProps/ctrlProp147.xml" />
  <Relationship Id="rId21" Type="http://schemas.openxmlformats.org/officeDocument/2006/relationships/ctrlProp" Target="../ctrlProps/ctrlProp129.xml" />
  <Relationship Id="rId34" Type="http://schemas.openxmlformats.org/officeDocument/2006/relationships/ctrlProp" Target="../ctrlProps/ctrlProp142.xml" />
  <Relationship Id="rId42" Type="http://schemas.openxmlformats.org/officeDocument/2006/relationships/ctrlProp" Target="../ctrlProps/ctrlProp150.xml" />
  <Relationship Id="rId47" Type="http://schemas.openxmlformats.org/officeDocument/2006/relationships/ctrlProp" Target="../ctrlProps/ctrlProp155.xml" />
  <Relationship Id="rId50" Type="http://schemas.openxmlformats.org/officeDocument/2006/relationships/ctrlProp" Target="../ctrlProps/ctrlProp158.xml" />
  <Relationship Id="rId7" Type="http://schemas.openxmlformats.org/officeDocument/2006/relationships/ctrlProp" Target="../ctrlProps/ctrlProp115.xml" />
  <Relationship Id="rId2" Type="http://schemas.openxmlformats.org/officeDocument/2006/relationships/drawing" Target="../drawings/drawing3.xml" />
  <Relationship Id="rId16" Type="http://schemas.openxmlformats.org/officeDocument/2006/relationships/ctrlProp" Target="../ctrlProps/ctrlProp124.xml" />
  <Relationship Id="rId29" Type="http://schemas.openxmlformats.org/officeDocument/2006/relationships/ctrlProp" Target="../ctrlProps/ctrlProp137.xml" />
  <Relationship Id="rId11" Type="http://schemas.openxmlformats.org/officeDocument/2006/relationships/ctrlProp" Target="../ctrlProps/ctrlProp119.xml" />
  <Relationship Id="rId24" Type="http://schemas.openxmlformats.org/officeDocument/2006/relationships/ctrlProp" Target="../ctrlProps/ctrlProp132.xml" />
  <Relationship Id="rId32" Type="http://schemas.openxmlformats.org/officeDocument/2006/relationships/ctrlProp" Target="../ctrlProps/ctrlProp140.xml" />
  <Relationship Id="rId37" Type="http://schemas.openxmlformats.org/officeDocument/2006/relationships/ctrlProp" Target="../ctrlProps/ctrlProp145.xml" />
  <Relationship Id="rId40" Type="http://schemas.openxmlformats.org/officeDocument/2006/relationships/ctrlProp" Target="../ctrlProps/ctrlProp148.xml" />
  <Relationship Id="rId45" Type="http://schemas.openxmlformats.org/officeDocument/2006/relationships/ctrlProp" Target="../ctrlProps/ctrlProp153.xml" />
  <Relationship Id="rId53" Type="http://schemas.openxmlformats.org/officeDocument/2006/relationships/comments" Target="../comments3.xml" />
  <Relationship Id="rId5" Type="http://schemas.openxmlformats.org/officeDocument/2006/relationships/ctrlProp" Target="../ctrlProps/ctrlProp113.xml" />
  <Relationship Id="rId10" Type="http://schemas.openxmlformats.org/officeDocument/2006/relationships/ctrlProp" Target="../ctrlProps/ctrlProp118.xml" />
  <Relationship Id="rId19" Type="http://schemas.openxmlformats.org/officeDocument/2006/relationships/ctrlProp" Target="../ctrlProps/ctrlProp127.xml" />
  <Relationship Id="rId31" Type="http://schemas.openxmlformats.org/officeDocument/2006/relationships/ctrlProp" Target="../ctrlProps/ctrlProp139.xml" />
  <Relationship Id="rId44" Type="http://schemas.openxmlformats.org/officeDocument/2006/relationships/ctrlProp" Target="../ctrlProps/ctrlProp152.xml" />
  <Relationship Id="rId52" Type="http://schemas.openxmlformats.org/officeDocument/2006/relationships/ctrlProp" Target="../ctrlProps/ctrlProp160.xml" />
  <Relationship Id="rId4" Type="http://schemas.openxmlformats.org/officeDocument/2006/relationships/ctrlProp" Target="../ctrlProps/ctrlProp112.xml" />
  <Relationship Id="rId9" Type="http://schemas.openxmlformats.org/officeDocument/2006/relationships/ctrlProp" Target="../ctrlProps/ctrlProp117.xml" />
  <Relationship Id="rId14" Type="http://schemas.openxmlformats.org/officeDocument/2006/relationships/ctrlProp" Target="../ctrlProps/ctrlProp122.xml" />
  <Relationship Id="rId22" Type="http://schemas.openxmlformats.org/officeDocument/2006/relationships/ctrlProp" Target="../ctrlProps/ctrlProp130.xml" />
  <Relationship Id="rId27" Type="http://schemas.openxmlformats.org/officeDocument/2006/relationships/ctrlProp" Target="../ctrlProps/ctrlProp135.xml" />
  <Relationship Id="rId30" Type="http://schemas.openxmlformats.org/officeDocument/2006/relationships/ctrlProp" Target="../ctrlProps/ctrlProp138.xml" />
  <Relationship Id="rId35" Type="http://schemas.openxmlformats.org/officeDocument/2006/relationships/ctrlProp" Target="../ctrlProps/ctrlProp143.xml" />
  <Relationship Id="rId43" Type="http://schemas.openxmlformats.org/officeDocument/2006/relationships/ctrlProp" Target="../ctrlProps/ctrlProp151.xml" />
  <Relationship Id="rId48" Type="http://schemas.openxmlformats.org/officeDocument/2006/relationships/ctrlProp" Target="../ctrlProps/ctrlProp156.xml" />
  <Relationship Id="rId8" Type="http://schemas.openxmlformats.org/officeDocument/2006/relationships/ctrlProp" Target="../ctrlProps/ctrlProp116.xml" />
  <Relationship Id="rId51" Type="http://schemas.openxmlformats.org/officeDocument/2006/relationships/ctrlProp" Target="../ctrlProps/ctrlProp159.xml" />
  <Relationship Id="rId3" Type="http://schemas.openxmlformats.org/officeDocument/2006/relationships/vmlDrawing" Target="../drawings/vmlDrawing3.vml" />
  <Relationship Id="rId12" Type="http://schemas.openxmlformats.org/officeDocument/2006/relationships/ctrlProp" Target="../ctrlProps/ctrlProp120.xml" />
  <Relationship Id="rId17" Type="http://schemas.openxmlformats.org/officeDocument/2006/relationships/ctrlProp" Target="../ctrlProps/ctrlProp125.xml" />
  <Relationship Id="rId25" Type="http://schemas.openxmlformats.org/officeDocument/2006/relationships/ctrlProp" Target="../ctrlProps/ctrlProp133.xml" />
  <Relationship Id="rId33" Type="http://schemas.openxmlformats.org/officeDocument/2006/relationships/ctrlProp" Target="../ctrlProps/ctrlProp141.xml" />
  <Relationship Id="rId38" Type="http://schemas.openxmlformats.org/officeDocument/2006/relationships/ctrlProp" Target="../ctrlProps/ctrlProp146.xml" />
  <Relationship Id="rId46" Type="http://schemas.openxmlformats.org/officeDocument/2006/relationships/ctrlProp" Target="../ctrlProps/ctrlProp154.xml" />
  <Relationship Id="rId20" Type="http://schemas.openxmlformats.org/officeDocument/2006/relationships/ctrlProp" Target="../ctrlProps/ctrlProp128.xml" />
  <Relationship Id="rId41" Type="http://schemas.openxmlformats.org/officeDocument/2006/relationships/ctrlProp" Target="../ctrlProps/ctrlProp149.xml" />
  <Relationship Id="rId6" Type="http://schemas.openxmlformats.org/officeDocument/2006/relationships/ctrlProp" Target="../ctrlProps/ctrlProp114.xml" />
  <Relationship Id="rId15" Type="http://schemas.openxmlformats.org/officeDocument/2006/relationships/ctrlProp" Target="../ctrlProps/ctrlProp123.xml" />
  <Relationship Id="rId23" Type="http://schemas.openxmlformats.org/officeDocument/2006/relationships/ctrlProp" Target="../ctrlProps/ctrlProp131.xml" />
  <Relationship Id="rId28" Type="http://schemas.openxmlformats.org/officeDocument/2006/relationships/ctrlProp" Target="../ctrlProps/ctrlProp136.xml" />
  <Relationship Id="rId36" Type="http://schemas.openxmlformats.org/officeDocument/2006/relationships/ctrlProp" Target="../ctrlProps/ctrlProp144.xml" />
  <Relationship Id="rId49" Type="http://schemas.openxmlformats.org/officeDocument/2006/relationships/ctrlProp" Target="../ctrlProps/ctrlProp157.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70.xml" />
  <Relationship Id="rId18" Type="http://schemas.openxmlformats.org/officeDocument/2006/relationships/ctrlProp" Target="../ctrlProps/ctrlProp175.xml" />
  <Relationship Id="rId26" Type="http://schemas.openxmlformats.org/officeDocument/2006/relationships/ctrlProp" Target="../ctrlProps/ctrlProp183.xml" />
  <Relationship Id="rId39" Type="http://schemas.openxmlformats.org/officeDocument/2006/relationships/ctrlProp" Target="../ctrlProps/ctrlProp196.xml" />
  <Relationship Id="rId21" Type="http://schemas.openxmlformats.org/officeDocument/2006/relationships/ctrlProp" Target="../ctrlProps/ctrlProp178.xml" />
  <Relationship Id="rId34" Type="http://schemas.openxmlformats.org/officeDocument/2006/relationships/ctrlProp" Target="../ctrlProps/ctrlProp191.xml" />
  <Relationship Id="rId42" Type="http://schemas.openxmlformats.org/officeDocument/2006/relationships/ctrlProp" Target="../ctrlProps/ctrlProp199.xml" />
  <Relationship Id="rId47" Type="http://schemas.openxmlformats.org/officeDocument/2006/relationships/ctrlProp" Target="../ctrlProps/ctrlProp204.xml" />
  <Relationship Id="rId50" Type="http://schemas.openxmlformats.org/officeDocument/2006/relationships/ctrlProp" Target="../ctrlProps/ctrlProp207.xml" />
  <Relationship Id="rId7" Type="http://schemas.openxmlformats.org/officeDocument/2006/relationships/ctrlProp" Target="../ctrlProps/ctrlProp164.xml" />
  <Relationship Id="rId2" Type="http://schemas.openxmlformats.org/officeDocument/2006/relationships/drawing" Target="../drawings/drawing4.xml" />
  <Relationship Id="rId16" Type="http://schemas.openxmlformats.org/officeDocument/2006/relationships/ctrlProp" Target="../ctrlProps/ctrlProp173.xml" />
  <Relationship Id="rId29" Type="http://schemas.openxmlformats.org/officeDocument/2006/relationships/ctrlProp" Target="../ctrlProps/ctrlProp186.xml" />
  <Relationship Id="rId11" Type="http://schemas.openxmlformats.org/officeDocument/2006/relationships/ctrlProp" Target="../ctrlProps/ctrlProp168.xml" />
  <Relationship Id="rId24" Type="http://schemas.openxmlformats.org/officeDocument/2006/relationships/ctrlProp" Target="../ctrlProps/ctrlProp181.xml" />
  <Relationship Id="rId32" Type="http://schemas.openxmlformats.org/officeDocument/2006/relationships/ctrlProp" Target="../ctrlProps/ctrlProp189.xml" />
  <Relationship Id="rId37" Type="http://schemas.openxmlformats.org/officeDocument/2006/relationships/ctrlProp" Target="../ctrlProps/ctrlProp194.xml" />
  <Relationship Id="rId40" Type="http://schemas.openxmlformats.org/officeDocument/2006/relationships/ctrlProp" Target="../ctrlProps/ctrlProp197.xml" />
  <Relationship Id="rId45" Type="http://schemas.openxmlformats.org/officeDocument/2006/relationships/ctrlProp" Target="../ctrlProps/ctrlProp202.xml" />
  <Relationship Id="rId53" Type="http://schemas.openxmlformats.org/officeDocument/2006/relationships/comments" Target="../comments4.xml" />
  <Relationship Id="rId5" Type="http://schemas.openxmlformats.org/officeDocument/2006/relationships/ctrlProp" Target="../ctrlProps/ctrlProp162.xml" />
  <Relationship Id="rId10" Type="http://schemas.openxmlformats.org/officeDocument/2006/relationships/ctrlProp" Target="../ctrlProps/ctrlProp167.xml" />
  <Relationship Id="rId19" Type="http://schemas.openxmlformats.org/officeDocument/2006/relationships/ctrlProp" Target="../ctrlProps/ctrlProp176.xml" />
  <Relationship Id="rId31" Type="http://schemas.openxmlformats.org/officeDocument/2006/relationships/ctrlProp" Target="../ctrlProps/ctrlProp188.xml" />
  <Relationship Id="rId44" Type="http://schemas.openxmlformats.org/officeDocument/2006/relationships/ctrlProp" Target="../ctrlProps/ctrlProp201.xml" />
  <Relationship Id="rId52" Type="http://schemas.openxmlformats.org/officeDocument/2006/relationships/ctrlProp" Target="../ctrlProps/ctrlProp209.xml" />
  <Relationship Id="rId4" Type="http://schemas.openxmlformats.org/officeDocument/2006/relationships/ctrlProp" Target="../ctrlProps/ctrlProp161.xml" />
  <Relationship Id="rId9" Type="http://schemas.openxmlformats.org/officeDocument/2006/relationships/ctrlProp" Target="../ctrlProps/ctrlProp166.xml" />
  <Relationship Id="rId14" Type="http://schemas.openxmlformats.org/officeDocument/2006/relationships/ctrlProp" Target="../ctrlProps/ctrlProp171.xml" />
  <Relationship Id="rId22" Type="http://schemas.openxmlformats.org/officeDocument/2006/relationships/ctrlProp" Target="../ctrlProps/ctrlProp179.xml" />
  <Relationship Id="rId27" Type="http://schemas.openxmlformats.org/officeDocument/2006/relationships/ctrlProp" Target="../ctrlProps/ctrlProp184.xml" />
  <Relationship Id="rId30" Type="http://schemas.openxmlformats.org/officeDocument/2006/relationships/ctrlProp" Target="../ctrlProps/ctrlProp187.xml" />
  <Relationship Id="rId35" Type="http://schemas.openxmlformats.org/officeDocument/2006/relationships/ctrlProp" Target="../ctrlProps/ctrlProp192.xml" />
  <Relationship Id="rId43" Type="http://schemas.openxmlformats.org/officeDocument/2006/relationships/ctrlProp" Target="../ctrlProps/ctrlProp200.xml" />
  <Relationship Id="rId48" Type="http://schemas.openxmlformats.org/officeDocument/2006/relationships/ctrlProp" Target="../ctrlProps/ctrlProp205.xml" />
  <Relationship Id="rId8" Type="http://schemas.openxmlformats.org/officeDocument/2006/relationships/ctrlProp" Target="../ctrlProps/ctrlProp165.xml" />
  <Relationship Id="rId51" Type="http://schemas.openxmlformats.org/officeDocument/2006/relationships/ctrlProp" Target="../ctrlProps/ctrlProp208.xml" />
  <Relationship Id="rId3" Type="http://schemas.openxmlformats.org/officeDocument/2006/relationships/vmlDrawing" Target="../drawings/vmlDrawing4.vml" />
  <Relationship Id="rId12" Type="http://schemas.openxmlformats.org/officeDocument/2006/relationships/ctrlProp" Target="../ctrlProps/ctrlProp169.xml" />
  <Relationship Id="rId17" Type="http://schemas.openxmlformats.org/officeDocument/2006/relationships/ctrlProp" Target="../ctrlProps/ctrlProp174.xml" />
  <Relationship Id="rId25" Type="http://schemas.openxmlformats.org/officeDocument/2006/relationships/ctrlProp" Target="../ctrlProps/ctrlProp182.xml" />
  <Relationship Id="rId33" Type="http://schemas.openxmlformats.org/officeDocument/2006/relationships/ctrlProp" Target="../ctrlProps/ctrlProp190.xml" />
  <Relationship Id="rId38" Type="http://schemas.openxmlformats.org/officeDocument/2006/relationships/ctrlProp" Target="../ctrlProps/ctrlProp195.xml" />
  <Relationship Id="rId46" Type="http://schemas.openxmlformats.org/officeDocument/2006/relationships/ctrlProp" Target="../ctrlProps/ctrlProp203.xml" />
  <Relationship Id="rId20" Type="http://schemas.openxmlformats.org/officeDocument/2006/relationships/ctrlProp" Target="../ctrlProps/ctrlProp177.xml" />
  <Relationship Id="rId41" Type="http://schemas.openxmlformats.org/officeDocument/2006/relationships/ctrlProp" Target="../ctrlProps/ctrlProp198.xml" />
  <Relationship Id="rId6" Type="http://schemas.openxmlformats.org/officeDocument/2006/relationships/ctrlProp" Target="../ctrlProps/ctrlProp163.xml" />
  <Relationship Id="rId15" Type="http://schemas.openxmlformats.org/officeDocument/2006/relationships/ctrlProp" Target="../ctrlProps/ctrlProp172.xml" />
  <Relationship Id="rId23" Type="http://schemas.openxmlformats.org/officeDocument/2006/relationships/ctrlProp" Target="../ctrlProps/ctrlProp180.xml" />
  <Relationship Id="rId28" Type="http://schemas.openxmlformats.org/officeDocument/2006/relationships/ctrlProp" Target="../ctrlProps/ctrlProp185.xml" />
  <Relationship Id="rId36" Type="http://schemas.openxmlformats.org/officeDocument/2006/relationships/ctrlProp" Target="../ctrlProps/ctrlProp193.xml" />
  <Relationship Id="rId49" Type="http://schemas.openxmlformats.org/officeDocument/2006/relationships/ctrlProp" Target="../ctrlProps/ctrlProp206.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9.xml" />
  <Relationship Id="rId18" Type="http://schemas.openxmlformats.org/officeDocument/2006/relationships/ctrlProp" Target="../ctrlProps/ctrlProp224.xml" />
  <Relationship Id="rId26" Type="http://schemas.openxmlformats.org/officeDocument/2006/relationships/ctrlProp" Target="../ctrlProps/ctrlProp232.xml" />
  <Relationship Id="rId39" Type="http://schemas.openxmlformats.org/officeDocument/2006/relationships/ctrlProp" Target="../ctrlProps/ctrlProp245.xml" />
  <Relationship Id="rId21" Type="http://schemas.openxmlformats.org/officeDocument/2006/relationships/ctrlProp" Target="../ctrlProps/ctrlProp227.xml" />
  <Relationship Id="rId34" Type="http://schemas.openxmlformats.org/officeDocument/2006/relationships/ctrlProp" Target="../ctrlProps/ctrlProp240.xml" />
  <Relationship Id="rId42" Type="http://schemas.openxmlformats.org/officeDocument/2006/relationships/ctrlProp" Target="../ctrlProps/ctrlProp248.xml" />
  <Relationship Id="rId47" Type="http://schemas.openxmlformats.org/officeDocument/2006/relationships/ctrlProp" Target="../ctrlProps/ctrlProp253.xml" />
  <Relationship Id="rId50" Type="http://schemas.openxmlformats.org/officeDocument/2006/relationships/ctrlProp" Target="../ctrlProps/ctrlProp256.xml" />
  <Relationship Id="rId7" Type="http://schemas.openxmlformats.org/officeDocument/2006/relationships/ctrlProp" Target="../ctrlProps/ctrlProp213.xml" />
  <Relationship Id="rId2" Type="http://schemas.openxmlformats.org/officeDocument/2006/relationships/drawing" Target="../drawings/drawing5.xml" />
  <Relationship Id="rId16" Type="http://schemas.openxmlformats.org/officeDocument/2006/relationships/ctrlProp" Target="../ctrlProps/ctrlProp222.xml" />
  <Relationship Id="rId29" Type="http://schemas.openxmlformats.org/officeDocument/2006/relationships/ctrlProp" Target="../ctrlProps/ctrlProp235.xml" />
  <Relationship Id="rId11" Type="http://schemas.openxmlformats.org/officeDocument/2006/relationships/ctrlProp" Target="../ctrlProps/ctrlProp217.xml" />
  <Relationship Id="rId24" Type="http://schemas.openxmlformats.org/officeDocument/2006/relationships/ctrlProp" Target="../ctrlProps/ctrlProp230.xml" />
  <Relationship Id="rId32" Type="http://schemas.openxmlformats.org/officeDocument/2006/relationships/ctrlProp" Target="../ctrlProps/ctrlProp238.xml" />
  <Relationship Id="rId37" Type="http://schemas.openxmlformats.org/officeDocument/2006/relationships/ctrlProp" Target="../ctrlProps/ctrlProp243.xml" />
  <Relationship Id="rId40" Type="http://schemas.openxmlformats.org/officeDocument/2006/relationships/ctrlProp" Target="../ctrlProps/ctrlProp246.xml" />
  <Relationship Id="rId45" Type="http://schemas.openxmlformats.org/officeDocument/2006/relationships/ctrlProp" Target="../ctrlProps/ctrlProp251.xml" />
  <Relationship Id="rId53" Type="http://schemas.openxmlformats.org/officeDocument/2006/relationships/comments" Target="../comments5.xml" />
  <Relationship Id="rId5" Type="http://schemas.openxmlformats.org/officeDocument/2006/relationships/ctrlProp" Target="../ctrlProps/ctrlProp211.xml" />
  <Relationship Id="rId10" Type="http://schemas.openxmlformats.org/officeDocument/2006/relationships/ctrlProp" Target="../ctrlProps/ctrlProp216.xml" />
  <Relationship Id="rId19" Type="http://schemas.openxmlformats.org/officeDocument/2006/relationships/ctrlProp" Target="../ctrlProps/ctrlProp225.xml" />
  <Relationship Id="rId31" Type="http://schemas.openxmlformats.org/officeDocument/2006/relationships/ctrlProp" Target="../ctrlProps/ctrlProp237.xml" />
  <Relationship Id="rId44" Type="http://schemas.openxmlformats.org/officeDocument/2006/relationships/ctrlProp" Target="../ctrlProps/ctrlProp250.xml" />
  <Relationship Id="rId52" Type="http://schemas.openxmlformats.org/officeDocument/2006/relationships/ctrlProp" Target="../ctrlProps/ctrlProp258.xml" />
  <Relationship Id="rId4" Type="http://schemas.openxmlformats.org/officeDocument/2006/relationships/ctrlProp" Target="../ctrlProps/ctrlProp210.xml" />
  <Relationship Id="rId9" Type="http://schemas.openxmlformats.org/officeDocument/2006/relationships/ctrlProp" Target="../ctrlProps/ctrlProp215.xml" />
  <Relationship Id="rId14" Type="http://schemas.openxmlformats.org/officeDocument/2006/relationships/ctrlProp" Target="../ctrlProps/ctrlProp220.xml" />
  <Relationship Id="rId22" Type="http://schemas.openxmlformats.org/officeDocument/2006/relationships/ctrlProp" Target="../ctrlProps/ctrlProp228.xml" />
  <Relationship Id="rId27" Type="http://schemas.openxmlformats.org/officeDocument/2006/relationships/ctrlProp" Target="../ctrlProps/ctrlProp233.xml" />
  <Relationship Id="rId30" Type="http://schemas.openxmlformats.org/officeDocument/2006/relationships/ctrlProp" Target="../ctrlProps/ctrlProp236.xml" />
  <Relationship Id="rId35" Type="http://schemas.openxmlformats.org/officeDocument/2006/relationships/ctrlProp" Target="../ctrlProps/ctrlProp241.xml" />
  <Relationship Id="rId43" Type="http://schemas.openxmlformats.org/officeDocument/2006/relationships/ctrlProp" Target="../ctrlProps/ctrlProp249.xml" />
  <Relationship Id="rId48" Type="http://schemas.openxmlformats.org/officeDocument/2006/relationships/ctrlProp" Target="../ctrlProps/ctrlProp254.xml" />
  <Relationship Id="rId8" Type="http://schemas.openxmlformats.org/officeDocument/2006/relationships/ctrlProp" Target="../ctrlProps/ctrlProp214.xml" />
  <Relationship Id="rId51" Type="http://schemas.openxmlformats.org/officeDocument/2006/relationships/ctrlProp" Target="../ctrlProps/ctrlProp257.xml" />
  <Relationship Id="rId3" Type="http://schemas.openxmlformats.org/officeDocument/2006/relationships/vmlDrawing" Target="../drawings/vmlDrawing5.vml" />
  <Relationship Id="rId12" Type="http://schemas.openxmlformats.org/officeDocument/2006/relationships/ctrlProp" Target="../ctrlProps/ctrlProp218.xml" />
  <Relationship Id="rId17" Type="http://schemas.openxmlformats.org/officeDocument/2006/relationships/ctrlProp" Target="../ctrlProps/ctrlProp223.xml" />
  <Relationship Id="rId25" Type="http://schemas.openxmlformats.org/officeDocument/2006/relationships/ctrlProp" Target="../ctrlProps/ctrlProp231.xml" />
  <Relationship Id="rId33" Type="http://schemas.openxmlformats.org/officeDocument/2006/relationships/ctrlProp" Target="../ctrlProps/ctrlProp239.xml" />
  <Relationship Id="rId38" Type="http://schemas.openxmlformats.org/officeDocument/2006/relationships/ctrlProp" Target="../ctrlProps/ctrlProp244.xml" />
  <Relationship Id="rId46" Type="http://schemas.openxmlformats.org/officeDocument/2006/relationships/ctrlProp" Target="../ctrlProps/ctrlProp252.xml" />
  <Relationship Id="rId20" Type="http://schemas.openxmlformats.org/officeDocument/2006/relationships/ctrlProp" Target="../ctrlProps/ctrlProp226.xml" />
  <Relationship Id="rId41" Type="http://schemas.openxmlformats.org/officeDocument/2006/relationships/ctrlProp" Target="../ctrlProps/ctrlProp247.xml" />
  <Relationship Id="rId6" Type="http://schemas.openxmlformats.org/officeDocument/2006/relationships/ctrlProp" Target="../ctrlProps/ctrlProp212.xml" />
  <Relationship Id="rId15" Type="http://schemas.openxmlformats.org/officeDocument/2006/relationships/ctrlProp" Target="../ctrlProps/ctrlProp221.xml" />
  <Relationship Id="rId23" Type="http://schemas.openxmlformats.org/officeDocument/2006/relationships/ctrlProp" Target="../ctrlProps/ctrlProp229.xml" />
  <Relationship Id="rId28" Type="http://schemas.openxmlformats.org/officeDocument/2006/relationships/ctrlProp" Target="../ctrlProps/ctrlProp234.xml" />
  <Relationship Id="rId36" Type="http://schemas.openxmlformats.org/officeDocument/2006/relationships/ctrlProp" Target="../ctrlProps/ctrlProp242.xml" />
  <Relationship Id="rId49" Type="http://schemas.openxmlformats.org/officeDocument/2006/relationships/ctrlProp" Target="../ctrlProps/ctrlProp255.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8.xml" />
  <Relationship Id="rId18" Type="http://schemas.openxmlformats.org/officeDocument/2006/relationships/ctrlProp" Target="../ctrlProps/ctrlProp273.xml" />
  <Relationship Id="rId26" Type="http://schemas.openxmlformats.org/officeDocument/2006/relationships/ctrlProp" Target="../ctrlProps/ctrlProp281.xml" />
  <Relationship Id="rId39" Type="http://schemas.openxmlformats.org/officeDocument/2006/relationships/ctrlProp" Target="../ctrlProps/ctrlProp294.xml" />
  <Relationship Id="rId21" Type="http://schemas.openxmlformats.org/officeDocument/2006/relationships/ctrlProp" Target="../ctrlProps/ctrlProp276.xml" />
  <Relationship Id="rId34" Type="http://schemas.openxmlformats.org/officeDocument/2006/relationships/ctrlProp" Target="../ctrlProps/ctrlProp289.xml" />
  <Relationship Id="rId42" Type="http://schemas.openxmlformats.org/officeDocument/2006/relationships/ctrlProp" Target="../ctrlProps/ctrlProp297.xml" />
  <Relationship Id="rId47" Type="http://schemas.openxmlformats.org/officeDocument/2006/relationships/ctrlProp" Target="../ctrlProps/ctrlProp302.xml" />
  <Relationship Id="rId50" Type="http://schemas.openxmlformats.org/officeDocument/2006/relationships/ctrlProp" Target="../ctrlProps/ctrlProp305.xml" />
  <Relationship Id="rId7" Type="http://schemas.openxmlformats.org/officeDocument/2006/relationships/ctrlProp" Target="../ctrlProps/ctrlProp262.xml" />
  <Relationship Id="rId2" Type="http://schemas.openxmlformats.org/officeDocument/2006/relationships/drawing" Target="../drawings/drawing6.xml" />
  <Relationship Id="rId16" Type="http://schemas.openxmlformats.org/officeDocument/2006/relationships/ctrlProp" Target="../ctrlProps/ctrlProp271.xml" />
  <Relationship Id="rId29" Type="http://schemas.openxmlformats.org/officeDocument/2006/relationships/ctrlProp" Target="../ctrlProps/ctrlProp284.xml" />
  <Relationship Id="rId11" Type="http://schemas.openxmlformats.org/officeDocument/2006/relationships/ctrlProp" Target="../ctrlProps/ctrlProp266.xml" />
  <Relationship Id="rId24" Type="http://schemas.openxmlformats.org/officeDocument/2006/relationships/ctrlProp" Target="../ctrlProps/ctrlProp279.xml" />
  <Relationship Id="rId32" Type="http://schemas.openxmlformats.org/officeDocument/2006/relationships/ctrlProp" Target="../ctrlProps/ctrlProp287.xml" />
  <Relationship Id="rId37" Type="http://schemas.openxmlformats.org/officeDocument/2006/relationships/ctrlProp" Target="../ctrlProps/ctrlProp292.xml" />
  <Relationship Id="rId40" Type="http://schemas.openxmlformats.org/officeDocument/2006/relationships/ctrlProp" Target="../ctrlProps/ctrlProp295.xml" />
  <Relationship Id="rId45" Type="http://schemas.openxmlformats.org/officeDocument/2006/relationships/ctrlProp" Target="../ctrlProps/ctrlProp300.xml" />
  <Relationship Id="rId53" Type="http://schemas.openxmlformats.org/officeDocument/2006/relationships/comments" Target="../comments6.xml" />
  <Relationship Id="rId5" Type="http://schemas.openxmlformats.org/officeDocument/2006/relationships/ctrlProp" Target="../ctrlProps/ctrlProp260.xml" />
  <Relationship Id="rId10" Type="http://schemas.openxmlformats.org/officeDocument/2006/relationships/ctrlProp" Target="../ctrlProps/ctrlProp265.xml" />
  <Relationship Id="rId19" Type="http://schemas.openxmlformats.org/officeDocument/2006/relationships/ctrlProp" Target="../ctrlProps/ctrlProp274.xml" />
  <Relationship Id="rId31" Type="http://schemas.openxmlformats.org/officeDocument/2006/relationships/ctrlProp" Target="../ctrlProps/ctrlProp286.xml" />
  <Relationship Id="rId44" Type="http://schemas.openxmlformats.org/officeDocument/2006/relationships/ctrlProp" Target="../ctrlProps/ctrlProp299.xml" />
  <Relationship Id="rId52" Type="http://schemas.openxmlformats.org/officeDocument/2006/relationships/ctrlProp" Target="../ctrlProps/ctrlProp307.xml" />
  <Relationship Id="rId4" Type="http://schemas.openxmlformats.org/officeDocument/2006/relationships/ctrlProp" Target="../ctrlProps/ctrlProp259.xml" />
  <Relationship Id="rId9" Type="http://schemas.openxmlformats.org/officeDocument/2006/relationships/ctrlProp" Target="../ctrlProps/ctrlProp264.xml" />
  <Relationship Id="rId14" Type="http://schemas.openxmlformats.org/officeDocument/2006/relationships/ctrlProp" Target="../ctrlProps/ctrlProp269.xml" />
  <Relationship Id="rId22" Type="http://schemas.openxmlformats.org/officeDocument/2006/relationships/ctrlProp" Target="../ctrlProps/ctrlProp277.xml" />
  <Relationship Id="rId27" Type="http://schemas.openxmlformats.org/officeDocument/2006/relationships/ctrlProp" Target="../ctrlProps/ctrlProp282.xml" />
  <Relationship Id="rId30" Type="http://schemas.openxmlformats.org/officeDocument/2006/relationships/ctrlProp" Target="../ctrlProps/ctrlProp285.xml" />
  <Relationship Id="rId35" Type="http://schemas.openxmlformats.org/officeDocument/2006/relationships/ctrlProp" Target="../ctrlProps/ctrlProp290.xml" />
  <Relationship Id="rId43" Type="http://schemas.openxmlformats.org/officeDocument/2006/relationships/ctrlProp" Target="../ctrlProps/ctrlProp298.xml" />
  <Relationship Id="rId48" Type="http://schemas.openxmlformats.org/officeDocument/2006/relationships/ctrlProp" Target="../ctrlProps/ctrlProp303.xml" />
  <Relationship Id="rId8" Type="http://schemas.openxmlformats.org/officeDocument/2006/relationships/ctrlProp" Target="../ctrlProps/ctrlProp263.xml" />
  <Relationship Id="rId51" Type="http://schemas.openxmlformats.org/officeDocument/2006/relationships/ctrlProp" Target="../ctrlProps/ctrlProp306.xml" />
  <Relationship Id="rId3" Type="http://schemas.openxmlformats.org/officeDocument/2006/relationships/vmlDrawing" Target="../drawings/vmlDrawing6.vml" />
  <Relationship Id="rId12" Type="http://schemas.openxmlformats.org/officeDocument/2006/relationships/ctrlProp" Target="../ctrlProps/ctrlProp267.xml" />
  <Relationship Id="rId17" Type="http://schemas.openxmlformats.org/officeDocument/2006/relationships/ctrlProp" Target="../ctrlProps/ctrlProp272.xml" />
  <Relationship Id="rId25" Type="http://schemas.openxmlformats.org/officeDocument/2006/relationships/ctrlProp" Target="../ctrlProps/ctrlProp280.xml" />
  <Relationship Id="rId33" Type="http://schemas.openxmlformats.org/officeDocument/2006/relationships/ctrlProp" Target="../ctrlProps/ctrlProp288.xml" />
  <Relationship Id="rId38" Type="http://schemas.openxmlformats.org/officeDocument/2006/relationships/ctrlProp" Target="../ctrlProps/ctrlProp293.xml" />
  <Relationship Id="rId46" Type="http://schemas.openxmlformats.org/officeDocument/2006/relationships/ctrlProp" Target="../ctrlProps/ctrlProp301.xml" />
  <Relationship Id="rId20" Type="http://schemas.openxmlformats.org/officeDocument/2006/relationships/ctrlProp" Target="../ctrlProps/ctrlProp275.xml" />
  <Relationship Id="rId41" Type="http://schemas.openxmlformats.org/officeDocument/2006/relationships/ctrlProp" Target="../ctrlProps/ctrlProp296.xml" />
  <Relationship Id="rId6" Type="http://schemas.openxmlformats.org/officeDocument/2006/relationships/ctrlProp" Target="../ctrlProps/ctrlProp261.xml" />
  <Relationship Id="rId15" Type="http://schemas.openxmlformats.org/officeDocument/2006/relationships/ctrlProp" Target="../ctrlProps/ctrlProp270.xml" />
  <Relationship Id="rId23" Type="http://schemas.openxmlformats.org/officeDocument/2006/relationships/ctrlProp" Target="../ctrlProps/ctrlProp278.xml" />
  <Relationship Id="rId28" Type="http://schemas.openxmlformats.org/officeDocument/2006/relationships/ctrlProp" Target="../ctrlProps/ctrlProp283.xml" />
  <Relationship Id="rId36" Type="http://schemas.openxmlformats.org/officeDocument/2006/relationships/ctrlProp" Target="../ctrlProps/ctrlProp291.xml" />
  <Relationship Id="rId49" Type="http://schemas.openxmlformats.org/officeDocument/2006/relationships/ctrlProp" Target="../ctrlProps/ctrlProp304.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7.xml" />
  <Relationship Id="rId18" Type="http://schemas.openxmlformats.org/officeDocument/2006/relationships/ctrlProp" Target="../ctrlProps/ctrlProp322.xml" />
  <Relationship Id="rId26" Type="http://schemas.openxmlformats.org/officeDocument/2006/relationships/ctrlProp" Target="../ctrlProps/ctrlProp330.xml" />
  <Relationship Id="rId39" Type="http://schemas.openxmlformats.org/officeDocument/2006/relationships/ctrlProp" Target="../ctrlProps/ctrlProp343.xml" />
  <Relationship Id="rId21" Type="http://schemas.openxmlformats.org/officeDocument/2006/relationships/ctrlProp" Target="../ctrlProps/ctrlProp325.xml" />
  <Relationship Id="rId34" Type="http://schemas.openxmlformats.org/officeDocument/2006/relationships/ctrlProp" Target="../ctrlProps/ctrlProp338.xml" />
  <Relationship Id="rId42" Type="http://schemas.openxmlformats.org/officeDocument/2006/relationships/ctrlProp" Target="../ctrlProps/ctrlProp346.xml" />
  <Relationship Id="rId47" Type="http://schemas.openxmlformats.org/officeDocument/2006/relationships/ctrlProp" Target="../ctrlProps/ctrlProp351.xml" />
  <Relationship Id="rId50" Type="http://schemas.openxmlformats.org/officeDocument/2006/relationships/ctrlProp" Target="../ctrlProps/ctrlProp354.xml" />
  <Relationship Id="rId7" Type="http://schemas.openxmlformats.org/officeDocument/2006/relationships/ctrlProp" Target="../ctrlProps/ctrlProp311.xml" />
  <Relationship Id="rId2" Type="http://schemas.openxmlformats.org/officeDocument/2006/relationships/drawing" Target="../drawings/drawing7.xml" />
  <Relationship Id="rId16" Type="http://schemas.openxmlformats.org/officeDocument/2006/relationships/ctrlProp" Target="../ctrlProps/ctrlProp320.xml" />
  <Relationship Id="rId29" Type="http://schemas.openxmlformats.org/officeDocument/2006/relationships/ctrlProp" Target="../ctrlProps/ctrlProp333.xml" />
  <Relationship Id="rId11" Type="http://schemas.openxmlformats.org/officeDocument/2006/relationships/ctrlProp" Target="../ctrlProps/ctrlProp315.xml" />
  <Relationship Id="rId24" Type="http://schemas.openxmlformats.org/officeDocument/2006/relationships/ctrlProp" Target="../ctrlProps/ctrlProp328.xml" />
  <Relationship Id="rId32" Type="http://schemas.openxmlformats.org/officeDocument/2006/relationships/ctrlProp" Target="../ctrlProps/ctrlProp336.xml" />
  <Relationship Id="rId37" Type="http://schemas.openxmlformats.org/officeDocument/2006/relationships/ctrlProp" Target="../ctrlProps/ctrlProp341.xml" />
  <Relationship Id="rId40" Type="http://schemas.openxmlformats.org/officeDocument/2006/relationships/ctrlProp" Target="../ctrlProps/ctrlProp344.xml" />
  <Relationship Id="rId45" Type="http://schemas.openxmlformats.org/officeDocument/2006/relationships/ctrlProp" Target="../ctrlProps/ctrlProp349.xml" />
  <Relationship Id="rId53" Type="http://schemas.openxmlformats.org/officeDocument/2006/relationships/comments" Target="../comments7.xml" />
  <Relationship Id="rId5" Type="http://schemas.openxmlformats.org/officeDocument/2006/relationships/ctrlProp" Target="../ctrlProps/ctrlProp309.xml" />
  <Relationship Id="rId10" Type="http://schemas.openxmlformats.org/officeDocument/2006/relationships/ctrlProp" Target="../ctrlProps/ctrlProp314.xml" />
  <Relationship Id="rId19" Type="http://schemas.openxmlformats.org/officeDocument/2006/relationships/ctrlProp" Target="../ctrlProps/ctrlProp323.xml" />
  <Relationship Id="rId31" Type="http://schemas.openxmlformats.org/officeDocument/2006/relationships/ctrlProp" Target="../ctrlProps/ctrlProp335.xml" />
  <Relationship Id="rId44" Type="http://schemas.openxmlformats.org/officeDocument/2006/relationships/ctrlProp" Target="../ctrlProps/ctrlProp348.xml" />
  <Relationship Id="rId52" Type="http://schemas.openxmlformats.org/officeDocument/2006/relationships/ctrlProp" Target="../ctrlProps/ctrlProp356.xml" />
  <Relationship Id="rId4" Type="http://schemas.openxmlformats.org/officeDocument/2006/relationships/ctrlProp" Target="../ctrlProps/ctrlProp308.xml" />
  <Relationship Id="rId9" Type="http://schemas.openxmlformats.org/officeDocument/2006/relationships/ctrlProp" Target="../ctrlProps/ctrlProp313.xml" />
  <Relationship Id="rId14" Type="http://schemas.openxmlformats.org/officeDocument/2006/relationships/ctrlProp" Target="../ctrlProps/ctrlProp318.xml" />
  <Relationship Id="rId22" Type="http://schemas.openxmlformats.org/officeDocument/2006/relationships/ctrlProp" Target="../ctrlProps/ctrlProp326.xml" />
  <Relationship Id="rId27" Type="http://schemas.openxmlformats.org/officeDocument/2006/relationships/ctrlProp" Target="../ctrlProps/ctrlProp331.xml" />
  <Relationship Id="rId30" Type="http://schemas.openxmlformats.org/officeDocument/2006/relationships/ctrlProp" Target="../ctrlProps/ctrlProp334.xml" />
  <Relationship Id="rId35" Type="http://schemas.openxmlformats.org/officeDocument/2006/relationships/ctrlProp" Target="../ctrlProps/ctrlProp339.xml" />
  <Relationship Id="rId43" Type="http://schemas.openxmlformats.org/officeDocument/2006/relationships/ctrlProp" Target="../ctrlProps/ctrlProp347.xml" />
  <Relationship Id="rId48" Type="http://schemas.openxmlformats.org/officeDocument/2006/relationships/ctrlProp" Target="../ctrlProps/ctrlProp352.xml" />
  <Relationship Id="rId8" Type="http://schemas.openxmlformats.org/officeDocument/2006/relationships/ctrlProp" Target="../ctrlProps/ctrlProp312.xml" />
  <Relationship Id="rId51" Type="http://schemas.openxmlformats.org/officeDocument/2006/relationships/ctrlProp" Target="../ctrlProps/ctrlProp355.xml" />
  <Relationship Id="rId3" Type="http://schemas.openxmlformats.org/officeDocument/2006/relationships/vmlDrawing" Target="../drawings/vmlDrawing7.vml" />
  <Relationship Id="rId12" Type="http://schemas.openxmlformats.org/officeDocument/2006/relationships/ctrlProp" Target="../ctrlProps/ctrlProp316.xml" />
  <Relationship Id="rId17" Type="http://schemas.openxmlformats.org/officeDocument/2006/relationships/ctrlProp" Target="../ctrlProps/ctrlProp321.xml" />
  <Relationship Id="rId25" Type="http://schemas.openxmlformats.org/officeDocument/2006/relationships/ctrlProp" Target="../ctrlProps/ctrlProp329.xml" />
  <Relationship Id="rId33" Type="http://schemas.openxmlformats.org/officeDocument/2006/relationships/ctrlProp" Target="../ctrlProps/ctrlProp337.xml" />
  <Relationship Id="rId38" Type="http://schemas.openxmlformats.org/officeDocument/2006/relationships/ctrlProp" Target="../ctrlProps/ctrlProp342.xml" />
  <Relationship Id="rId46" Type="http://schemas.openxmlformats.org/officeDocument/2006/relationships/ctrlProp" Target="../ctrlProps/ctrlProp350.xml" />
  <Relationship Id="rId20" Type="http://schemas.openxmlformats.org/officeDocument/2006/relationships/ctrlProp" Target="../ctrlProps/ctrlProp324.xml" />
  <Relationship Id="rId41" Type="http://schemas.openxmlformats.org/officeDocument/2006/relationships/ctrlProp" Target="../ctrlProps/ctrlProp345.xml" />
  <Relationship Id="rId6" Type="http://schemas.openxmlformats.org/officeDocument/2006/relationships/ctrlProp" Target="../ctrlProps/ctrlProp310.xml" />
  <Relationship Id="rId15" Type="http://schemas.openxmlformats.org/officeDocument/2006/relationships/ctrlProp" Target="../ctrlProps/ctrlProp319.xml" />
  <Relationship Id="rId23" Type="http://schemas.openxmlformats.org/officeDocument/2006/relationships/ctrlProp" Target="../ctrlProps/ctrlProp327.xml" />
  <Relationship Id="rId28" Type="http://schemas.openxmlformats.org/officeDocument/2006/relationships/ctrlProp" Target="../ctrlProps/ctrlProp332.xml" />
  <Relationship Id="rId36" Type="http://schemas.openxmlformats.org/officeDocument/2006/relationships/ctrlProp" Target="../ctrlProps/ctrlProp340.xml" />
  <Relationship Id="rId49" Type="http://schemas.openxmlformats.org/officeDocument/2006/relationships/ctrlProp" Target="../ctrlProps/ctrlProp353.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6.xml" />
  <Relationship Id="rId18" Type="http://schemas.openxmlformats.org/officeDocument/2006/relationships/ctrlProp" Target="../ctrlProps/ctrlProp371.xml" />
  <Relationship Id="rId26" Type="http://schemas.openxmlformats.org/officeDocument/2006/relationships/ctrlProp" Target="../ctrlProps/ctrlProp379.xml" />
  <Relationship Id="rId39" Type="http://schemas.openxmlformats.org/officeDocument/2006/relationships/ctrlProp" Target="../ctrlProps/ctrlProp392.xml" />
  <Relationship Id="rId21" Type="http://schemas.openxmlformats.org/officeDocument/2006/relationships/ctrlProp" Target="../ctrlProps/ctrlProp374.xml" />
  <Relationship Id="rId34" Type="http://schemas.openxmlformats.org/officeDocument/2006/relationships/ctrlProp" Target="../ctrlProps/ctrlProp387.xml" />
  <Relationship Id="rId42" Type="http://schemas.openxmlformats.org/officeDocument/2006/relationships/ctrlProp" Target="../ctrlProps/ctrlProp395.xml" />
  <Relationship Id="rId47" Type="http://schemas.openxmlformats.org/officeDocument/2006/relationships/ctrlProp" Target="../ctrlProps/ctrlProp400.xml" />
  <Relationship Id="rId50" Type="http://schemas.openxmlformats.org/officeDocument/2006/relationships/ctrlProp" Target="../ctrlProps/ctrlProp403.xml" />
  <Relationship Id="rId7" Type="http://schemas.openxmlformats.org/officeDocument/2006/relationships/ctrlProp" Target="../ctrlProps/ctrlProp360.xml" />
  <Relationship Id="rId2" Type="http://schemas.openxmlformats.org/officeDocument/2006/relationships/drawing" Target="../drawings/drawing8.xml" />
  <Relationship Id="rId16" Type="http://schemas.openxmlformats.org/officeDocument/2006/relationships/ctrlProp" Target="../ctrlProps/ctrlProp369.xml" />
  <Relationship Id="rId29" Type="http://schemas.openxmlformats.org/officeDocument/2006/relationships/ctrlProp" Target="../ctrlProps/ctrlProp382.xml" />
  <Relationship Id="rId11" Type="http://schemas.openxmlformats.org/officeDocument/2006/relationships/ctrlProp" Target="../ctrlProps/ctrlProp364.xml" />
  <Relationship Id="rId24" Type="http://schemas.openxmlformats.org/officeDocument/2006/relationships/ctrlProp" Target="../ctrlProps/ctrlProp377.xml" />
  <Relationship Id="rId32" Type="http://schemas.openxmlformats.org/officeDocument/2006/relationships/ctrlProp" Target="../ctrlProps/ctrlProp385.xml" />
  <Relationship Id="rId37" Type="http://schemas.openxmlformats.org/officeDocument/2006/relationships/ctrlProp" Target="../ctrlProps/ctrlProp390.xml" />
  <Relationship Id="rId40" Type="http://schemas.openxmlformats.org/officeDocument/2006/relationships/ctrlProp" Target="../ctrlProps/ctrlProp393.xml" />
  <Relationship Id="rId45" Type="http://schemas.openxmlformats.org/officeDocument/2006/relationships/ctrlProp" Target="../ctrlProps/ctrlProp398.xml" />
  <Relationship Id="rId53" Type="http://schemas.openxmlformats.org/officeDocument/2006/relationships/comments" Target="../comments8.xml" />
  <Relationship Id="rId5" Type="http://schemas.openxmlformats.org/officeDocument/2006/relationships/ctrlProp" Target="../ctrlProps/ctrlProp358.xml" />
  <Relationship Id="rId10" Type="http://schemas.openxmlformats.org/officeDocument/2006/relationships/ctrlProp" Target="../ctrlProps/ctrlProp363.xml" />
  <Relationship Id="rId19" Type="http://schemas.openxmlformats.org/officeDocument/2006/relationships/ctrlProp" Target="../ctrlProps/ctrlProp372.xml" />
  <Relationship Id="rId31" Type="http://schemas.openxmlformats.org/officeDocument/2006/relationships/ctrlProp" Target="../ctrlProps/ctrlProp384.xml" />
  <Relationship Id="rId44" Type="http://schemas.openxmlformats.org/officeDocument/2006/relationships/ctrlProp" Target="../ctrlProps/ctrlProp397.xml" />
  <Relationship Id="rId52" Type="http://schemas.openxmlformats.org/officeDocument/2006/relationships/ctrlProp" Target="../ctrlProps/ctrlProp405.xml" />
  <Relationship Id="rId4" Type="http://schemas.openxmlformats.org/officeDocument/2006/relationships/ctrlProp" Target="../ctrlProps/ctrlProp357.xml" />
  <Relationship Id="rId9" Type="http://schemas.openxmlformats.org/officeDocument/2006/relationships/ctrlProp" Target="../ctrlProps/ctrlProp362.xml" />
  <Relationship Id="rId14" Type="http://schemas.openxmlformats.org/officeDocument/2006/relationships/ctrlProp" Target="../ctrlProps/ctrlProp367.xml" />
  <Relationship Id="rId22" Type="http://schemas.openxmlformats.org/officeDocument/2006/relationships/ctrlProp" Target="../ctrlProps/ctrlProp375.xml" />
  <Relationship Id="rId27" Type="http://schemas.openxmlformats.org/officeDocument/2006/relationships/ctrlProp" Target="../ctrlProps/ctrlProp380.xml" />
  <Relationship Id="rId30" Type="http://schemas.openxmlformats.org/officeDocument/2006/relationships/ctrlProp" Target="../ctrlProps/ctrlProp383.xml" />
  <Relationship Id="rId35" Type="http://schemas.openxmlformats.org/officeDocument/2006/relationships/ctrlProp" Target="../ctrlProps/ctrlProp388.xml" />
  <Relationship Id="rId43" Type="http://schemas.openxmlformats.org/officeDocument/2006/relationships/ctrlProp" Target="../ctrlProps/ctrlProp396.xml" />
  <Relationship Id="rId48" Type="http://schemas.openxmlformats.org/officeDocument/2006/relationships/ctrlProp" Target="../ctrlProps/ctrlProp401.xml" />
  <Relationship Id="rId8" Type="http://schemas.openxmlformats.org/officeDocument/2006/relationships/ctrlProp" Target="../ctrlProps/ctrlProp361.xml" />
  <Relationship Id="rId51" Type="http://schemas.openxmlformats.org/officeDocument/2006/relationships/ctrlProp" Target="../ctrlProps/ctrlProp404.xml" />
  <Relationship Id="rId3" Type="http://schemas.openxmlformats.org/officeDocument/2006/relationships/vmlDrawing" Target="../drawings/vmlDrawing8.vml" />
  <Relationship Id="rId12" Type="http://schemas.openxmlformats.org/officeDocument/2006/relationships/ctrlProp" Target="../ctrlProps/ctrlProp365.xml" />
  <Relationship Id="rId17" Type="http://schemas.openxmlformats.org/officeDocument/2006/relationships/ctrlProp" Target="../ctrlProps/ctrlProp370.xml" />
  <Relationship Id="rId25" Type="http://schemas.openxmlformats.org/officeDocument/2006/relationships/ctrlProp" Target="../ctrlProps/ctrlProp378.xml" />
  <Relationship Id="rId33" Type="http://schemas.openxmlformats.org/officeDocument/2006/relationships/ctrlProp" Target="../ctrlProps/ctrlProp386.xml" />
  <Relationship Id="rId38" Type="http://schemas.openxmlformats.org/officeDocument/2006/relationships/ctrlProp" Target="../ctrlProps/ctrlProp391.xml" />
  <Relationship Id="rId46" Type="http://schemas.openxmlformats.org/officeDocument/2006/relationships/ctrlProp" Target="../ctrlProps/ctrlProp399.xml" />
  <Relationship Id="rId20" Type="http://schemas.openxmlformats.org/officeDocument/2006/relationships/ctrlProp" Target="../ctrlProps/ctrlProp373.xml" />
  <Relationship Id="rId41" Type="http://schemas.openxmlformats.org/officeDocument/2006/relationships/ctrlProp" Target="../ctrlProps/ctrlProp394.xml" />
  <Relationship Id="rId6" Type="http://schemas.openxmlformats.org/officeDocument/2006/relationships/ctrlProp" Target="../ctrlProps/ctrlProp359.xml" />
  <Relationship Id="rId15" Type="http://schemas.openxmlformats.org/officeDocument/2006/relationships/ctrlProp" Target="../ctrlProps/ctrlProp368.xml" />
  <Relationship Id="rId23" Type="http://schemas.openxmlformats.org/officeDocument/2006/relationships/ctrlProp" Target="../ctrlProps/ctrlProp376.xml" />
  <Relationship Id="rId28" Type="http://schemas.openxmlformats.org/officeDocument/2006/relationships/ctrlProp" Target="../ctrlProps/ctrlProp381.xml" />
  <Relationship Id="rId36" Type="http://schemas.openxmlformats.org/officeDocument/2006/relationships/ctrlProp" Target="../ctrlProps/ctrlProp389.xml" />
  <Relationship Id="rId49" Type="http://schemas.openxmlformats.org/officeDocument/2006/relationships/ctrlProp" Target="../ctrlProps/ctrlProp402.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5.xml" />
  <Relationship Id="rId18" Type="http://schemas.openxmlformats.org/officeDocument/2006/relationships/ctrlProp" Target="../ctrlProps/ctrlProp420.xml" />
  <Relationship Id="rId26" Type="http://schemas.openxmlformats.org/officeDocument/2006/relationships/ctrlProp" Target="../ctrlProps/ctrlProp428.xml" />
  <Relationship Id="rId39" Type="http://schemas.openxmlformats.org/officeDocument/2006/relationships/ctrlProp" Target="../ctrlProps/ctrlProp441.xml" />
  <Relationship Id="rId21" Type="http://schemas.openxmlformats.org/officeDocument/2006/relationships/ctrlProp" Target="../ctrlProps/ctrlProp423.xml" />
  <Relationship Id="rId34" Type="http://schemas.openxmlformats.org/officeDocument/2006/relationships/ctrlProp" Target="../ctrlProps/ctrlProp436.xml" />
  <Relationship Id="rId42" Type="http://schemas.openxmlformats.org/officeDocument/2006/relationships/ctrlProp" Target="../ctrlProps/ctrlProp444.xml" />
  <Relationship Id="rId47" Type="http://schemas.openxmlformats.org/officeDocument/2006/relationships/ctrlProp" Target="../ctrlProps/ctrlProp449.xml" />
  <Relationship Id="rId50" Type="http://schemas.openxmlformats.org/officeDocument/2006/relationships/ctrlProp" Target="../ctrlProps/ctrlProp452.xml" />
  <Relationship Id="rId7" Type="http://schemas.openxmlformats.org/officeDocument/2006/relationships/ctrlProp" Target="../ctrlProps/ctrlProp409.xml" />
  <Relationship Id="rId2" Type="http://schemas.openxmlformats.org/officeDocument/2006/relationships/drawing" Target="../drawings/drawing9.xml" />
  <Relationship Id="rId16" Type="http://schemas.openxmlformats.org/officeDocument/2006/relationships/ctrlProp" Target="../ctrlProps/ctrlProp418.xml" />
  <Relationship Id="rId29" Type="http://schemas.openxmlformats.org/officeDocument/2006/relationships/ctrlProp" Target="../ctrlProps/ctrlProp431.xml" />
  <Relationship Id="rId11" Type="http://schemas.openxmlformats.org/officeDocument/2006/relationships/ctrlProp" Target="../ctrlProps/ctrlProp413.xml" />
  <Relationship Id="rId24" Type="http://schemas.openxmlformats.org/officeDocument/2006/relationships/ctrlProp" Target="../ctrlProps/ctrlProp426.xml" />
  <Relationship Id="rId32" Type="http://schemas.openxmlformats.org/officeDocument/2006/relationships/ctrlProp" Target="../ctrlProps/ctrlProp434.xml" />
  <Relationship Id="rId37" Type="http://schemas.openxmlformats.org/officeDocument/2006/relationships/ctrlProp" Target="../ctrlProps/ctrlProp439.xml" />
  <Relationship Id="rId40" Type="http://schemas.openxmlformats.org/officeDocument/2006/relationships/ctrlProp" Target="../ctrlProps/ctrlProp442.xml" />
  <Relationship Id="rId45" Type="http://schemas.openxmlformats.org/officeDocument/2006/relationships/ctrlProp" Target="../ctrlProps/ctrlProp447.xml" />
  <Relationship Id="rId53" Type="http://schemas.openxmlformats.org/officeDocument/2006/relationships/comments" Target="../comments9.xml" />
  <Relationship Id="rId5" Type="http://schemas.openxmlformats.org/officeDocument/2006/relationships/ctrlProp" Target="../ctrlProps/ctrlProp407.xml" />
  <Relationship Id="rId10" Type="http://schemas.openxmlformats.org/officeDocument/2006/relationships/ctrlProp" Target="../ctrlProps/ctrlProp412.xml" />
  <Relationship Id="rId19" Type="http://schemas.openxmlformats.org/officeDocument/2006/relationships/ctrlProp" Target="../ctrlProps/ctrlProp421.xml" />
  <Relationship Id="rId31" Type="http://schemas.openxmlformats.org/officeDocument/2006/relationships/ctrlProp" Target="../ctrlProps/ctrlProp433.xml" />
  <Relationship Id="rId44" Type="http://schemas.openxmlformats.org/officeDocument/2006/relationships/ctrlProp" Target="../ctrlProps/ctrlProp446.xml" />
  <Relationship Id="rId52" Type="http://schemas.openxmlformats.org/officeDocument/2006/relationships/ctrlProp" Target="../ctrlProps/ctrlProp454.xml" />
  <Relationship Id="rId4" Type="http://schemas.openxmlformats.org/officeDocument/2006/relationships/ctrlProp" Target="../ctrlProps/ctrlProp406.xml" />
  <Relationship Id="rId9" Type="http://schemas.openxmlformats.org/officeDocument/2006/relationships/ctrlProp" Target="../ctrlProps/ctrlProp411.xml" />
  <Relationship Id="rId14" Type="http://schemas.openxmlformats.org/officeDocument/2006/relationships/ctrlProp" Target="../ctrlProps/ctrlProp416.xml" />
  <Relationship Id="rId22" Type="http://schemas.openxmlformats.org/officeDocument/2006/relationships/ctrlProp" Target="../ctrlProps/ctrlProp424.xml" />
  <Relationship Id="rId27" Type="http://schemas.openxmlformats.org/officeDocument/2006/relationships/ctrlProp" Target="../ctrlProps/ctrlProp429.xml" />
  <Relationship Id="rId30" Type="http://schemas.openxmlformats.org/officeDocument/2006/relationships/ctrlProp" Target="../ctrlProps/ctrlProp432.xml" />
  <Relationship Id="rId35" Type="http://schemas.openxmlformats.org/officeDocument/2006/relationships/ctrlProp" Target="../ctrlProps/ctrlProp437.xml" />
  <Relationship Id="rId43" Type="http://schemas.openxmlformats.org/officeDocument/2006/relationships/ctrlProp" Target="../ctrlProps/ctrlProp445.xml" />
  <Relationship Id="rId48" Type="http://schemas.openxmlformats.org/officeDocument/2006/relationships/ctrlProp" Target="../ctrlProps/ctrlProp450.xml" />
  <Relationship Id="rId8" Type="http://schemas.openxmlformats.org/officeDocument/2006/relationships/ctrlProp" Target="../ctrlProps/ctrlProp410.xml" />
  <Relationship Id="rId51" Type="http://schemas.openxmlformats.org/officeDocument/2006/relationships/ctrlProp" Target="../ctrlProps/ctrlProp453.xml" />
  <Relationship Id="rId3" Type="http://schemas.openxmlformats.org/officeDocument/2006/relationships/vmlDrawing" Target="../drawings/vmlDrawing9.vml" />
  <Relationship Id="rId12" Type="http://schemas.openxmlformats.org/officeDocument/2006/relationships/ctrlProp" Target="../ctrlProps/ctrlProp414.xml" />
  <Relationship Id="rId17" Type="http://schemas.openxmlformats.org/officeDocument/2006/relationships/ctrlProp" Target="../ctrlProps/ctrlProp419.xml" />
  <Relationship Id="rId25" Type="http://schemas.openxmlformats.org/officeDocument/2006/relationships/ctrlProp" Target="../ctrlProps/ctrlProp427.xml" />
  <Relationship Id="rId33" Type="http://schemas.openxmlformats.org/officeDocument/2006/relationships/ctrlProp" Target="../ctrlProps/ctrlProp435.xml" />
  <Relationship Id="rId38" Type="http://schemas.openxmlformats.org/officeDocument/2006/relationships/ctrlProp" Target="../ctrlProps/ctrlProp440.xml" />
  <Relationship Id="rId46" Type="http://schemas.openxmlformats.org/officeDocument/2006/relationships/ctrlProp" Target="../ctrlProps/ctrlProp448.xml" />
  <Relationship Id="rId20" Type="http://schemas.openxmlformats.org/officeDocument/2006/relationships/ctrlProp" Target="../ctrlProps/ctrlProp422.xml" />
  <Relationship Id="rId41" Type="http://schemas.openxmlformats.org/officeDocument/2006/relationships/ctrlProp" Target="../ctrlProps/ctrlProp443.xml" />
  <Relationship Id="rId6" Type="http://schemas.openxmlformats.org/officeDocument/2006/relationships/ctrlProp" Target="../ctrlProps/ctrlProp408.xml" />
  <Relationship Id="rId15" Type="http://schemas.openxmlformats.org/officeDocument/2006/relationships/ctrlProp" Target="../ctrlProps/ctrlProp417.xml" />
  <Relationship Id="rId23" Type="http://schemas.openxmlformats.org/officeDocument/2006/relationships/ctrlProp" Target="../ctrlProps/ctrlProp425.xml" />
  <Relationship Id="rId28" Type="http://schemas.openxmlformats.org/officeDocument/2006/relationships/ctrlProp" Target="../ctrlProps/ctrlProp430.xml" />
  <Relationship Id="rId36" Type="http://schemas.openxmlformats.org/officeDocument/2006/relationships/ctrlProp" Target="../ctrlProps/ctrlProp438.xml" />
  <Relationship Id="rId49" Type="http://schemas.openxmlformats.org/officeDocument/2006/relationships/ctrlProp" Target="../ctrlProps/ctrlProp45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109"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2332</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2333</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14" t="s">
        <v>224</v>
      </c>
      <c r="B2" s="1216" t="s">
        <v>2239</v>
      </c>
      <c r="C2" s="1217"/>
      <c r="D2" s="1217"/>
      <c r="E2" s="1218"/>
      <c r="F2" s="1219" t="s">
        <v>2240</v>
      </c>
      <c r="G2" s="1220"/>
      <c r="H2" s="1220"/>
      <c r="I2" s="1214" t="s">
        <v>2241</v>
      </c>
      <c r="J2" s="1221"/>
      <c r="K2" s="1224" t="s">
        <v>2242</v>
      </c>
      <c r="L2" s="1225"/>
      <c r="M2" s="1225"/>
      <c r="N2" s="1225"/>
      <c r="O2" s="1225"/>
      <c r="P2" s="1225"/>
      <c r="Q2" s="1225"/>
      <c r="R2" s="1225"/>
      <c r="S2" s="1225"/>
      <c r="T2" s="1225"/>
      <c r="U2" s="1225"/>
      <c r="V2" s="1225"/>
      <c r="W2" s="1225"/>
      <c r="X2" s="1225"/>
      <c r="Y2" s="1225"/>
      <c r="Z2" s="1225"/>
      <c r="AA2" s="1225"/>
      <c r="AB2" s="1226"/>
      <c r="AC2" s="1244" t="s">
        <v>2243</v>
      </c>
      <c r="AD2" s="449"/>
      <c r="AE2" s="1240" t="s">
        <v>224</v>
      </c>
      <c r="AF2" s="1242" t="s">
        <v>2277</v>
      </c>
      <c r="AH2" s="444" t="s">
        <v>2244</v>
      </c>
      <c r="AI2" s="445" t="s">
        <v>2244</v>
      </c>
      <c r="AK2" s="451" t="s">
        <v>181</v>
      </c>
      <c r="AM2" s="451" t="s">
        <v>16</v>
      </c>
      <c r="AO2" s="452" t="s">
        <v>226</v>
      </c>
      <c r="AQ2" s="1234" t="s">
        <v>2008</v>
      </c>
      <c r="AR2" s="1237" t="s">
        <v>225</v>
      </c>
    </row>
    <row r="3" spans="1:44" ht="51.75" customHeight="1" thickBot="1">
      <c r="A3" s="1215"/>
      <c r="B3" s="1227" t="s">
        <v>228</v>
      </c>
      <c r="C3" s="1228"/>
      <c r="D3" s="1228"/>
      <c r="E3" s="1229"/>
      <c r="F3" s="1230" t="s">
        <v>229</v>
      </c>
      <c r="G3" s="1230"/>
      <c r="H3" s="1230"/>
      <c r="I3" s="1222"/>
      <c r="J3" s="1223"/>
      <c r="K3" s="1231" t="s">
        <v>230</v>
      </c>
      <c r="L3" s="1232"/>
      <c r="M3" s="1232"/>
      <c r="N3" s="1232"/>
      <c r="O3" s="1232"/>
      <c r="P3" s="1232"/>
      <c r="Q3" s="1232"/>
      <c r="R3" s="1232"/>
      <c r="S3" s="1232"/>
      <c r="T3" s="1232"/>
      <c r="U3" s="1232"/>
      <c r="V3" s="1232"/>
      <c r="W3" s="1232"/>
      <c r="X3" s="1232"/>
      <c r="Y3" s="1232"/>
      <c r="Z3" s="1232"/>
      <c r="AA3" s="1232"/>
      <c r="AB3" s="1233"/>
      <c r="AC3" s="1245"/>
      <c r="AD3" s="449"/>
      <c r="AE3" s="1241"/>
      <c r="AF3" s="1243"/>
      <c r="AH3" s="443" t="s">
        <v>2245</v>
      </c>
      <c r="AI3" s="446" t="s">
        <v>2245</v>
      </c>
      <c r="AK3" s="453"/>
      <c r="AM3" s="453"/>
      <c r="AO3" s="454" t="s">
        <v>18</v>
      </c>
      <c r="AQ3" s="1235"/>
      <c r="AR3" s="1238"/>
    </row>
    <row r="4" spans="1:44" ht="41.25" customHeight="1" thickBot="1">
      <c r="A4" s="1215"/>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46"/>
      <c r="AD4" s="449"/>
      <c r="AE4" s="1241"/>
      <c r="AF4" s="1243"/>
      <c r="AH4" s="443" t="s">
        <v>2280</v>
      </c>
      <c r="AI4" s="446" t="s">
        <v>2280</v>
      </c>
      <c r="AO4" s="454" t="s">
        <v>237</v>
      </c>
      <c r="AQ4" s="1236"/>
      <c r="AR4" s="1239"/>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48" t="s">
        <v>2239</v>
      </c>
      <c r="C3" s="1247" t="s">
        <v>2240</v>
      </c>
      <c r="D3" s="1247" t="s">
        <v>2241</v>
      </c>
      <c r="E3" s="1247" t="s">
        <v>227</v>
      </c>
      <c r="F3" s="1249" t="s">
        <v>2067</v>
      </c>
      <c r="G3" s="1247" t="s">
        <v>2103</v>
      </c>
      <c r="H3" s="1247"/>
      <c r="I3" s="1247" t="s">
        <v>2104</v>
      </c>
      <c r="J3" s="1247"/>
      <c r="K3" s="1247" t="s">
        <v>2105</v>
      </c>
      <c r="L3" s="1247"/>
      <c r="M3" s="1252" t="s">
        <v>2037</v>
      </c>
      <c r="N3" s="1252" t="s">
        <v>2038</v>
      </c>
      <c r="O3" s="1252" t="s">
        <v>2039</v>
      </c>
      <c r="P3" s="1252" t="s">
        <v>2040</v>
      </c>
      <c r="Q3" s="1252" t="s">
        <v>2041</v>
      </c>
      <c r="R3" s="1252" t="s">
        <v>2042</v>
      </c>
      <c r="S3" s="1252" t="s">
        <v>2043</v>
      </c>
    </row>
    <row r="4" spans="2:19">
      <c r="B4" s="1248"/>
      <c r="C4" s="1247"/>
      <c r="D4" s="1247"/>
      <c r="E4" s="1247"/>
      <c r="F4" s="1250"/>
      <c r="G4" s="1247"/>
      <c r="H4" s="1247"/>
      <c r="I4" s="1247"/>
      <c r="J4" s="1247"/>
      <c r="K4" s="1247"/>
      <c r="L4" s="1247"/>
      <c r="M4" s="1252"/>
      <c r="N4" s="1252"/>
      <c r="O4" s="1252"/>
      <c r="P4" s="1252"/>
      <c r="Q4" s="1252"/>
      <c r="R4" s="1252"/>
      <c r="S4" s="1252"/>
    </row>
    <row r="5" spans="2:19">
      <c r="B5" s="1248"/>
      <c r="C5" s="1247"/>
      <c r="D5" s="1247"/>
      <c r="E5" s="1247"/>
      <c r="F5" s="1251"/>
      <c r="G5" s="1247"/>
      <c r="H5" s="1247"/>
      <c r="I5" s="1247"/>
      <c r="J5" s="1247"/>
      <c r="K5" s="1247"/>
      <c r="L5" s="1247"/>
      <c r="M5" s="1252"/>
      <c r="N5" s="1252"/>
      <c r="O5" s="1252"/>
      <c r="P5" s="1252"/>
      <c r="Q5" s="1252"/>
      <c r="R5" s="1252"/>
      <c r="S5" s="1252"/>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2119</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処遇加算Ⅰ特定加算Ⅰベア加算なし</v>
      </c>
      <c r="AT1" s="1035"/>
      <c r="AU1" s="1035"/>
      <c r="AV1" s="1035"/>
      <c r="AW1" s="1035"/>
      <c r="AX1" s="1035"/>
      <c r="AY1" s="1035"/>
      <c r="AZ1" s="1035"/>
      <c r="BA1" s="1035"/>
      <c r="BB1" s="1035"/>
      <c r="BC1" s="1035"/>
      <c r="BD1" s="1035"/>
      <c r="BE1" s="1036"/>
      <c r="BF1" s="1033" t="str">
        <f>IFERROR(VLOOKUP(Y5,【参考】数式用!$AH$2:$AI$34,2,FALSE),"")</f>
        <v>施設入所支援</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2345</v>
      </c>
      <c r="Q5" s="1010"/>
      <c r="R5" s="1010"/>
      <c r="S5" s="1010"/>
      <c r="T5" s="1010"/>
      <c r="U5" s="1010"/>
      <c r="V5" s="1010"/>
      <c r="W5" s="1010"/>
      <c r="X5" s="1011"/>
      <c r="Y5" s="1086" t="s">
        <v>2250</v>
      </c>
      <c r="Z5" s="1086"/>
      <c r="AA5" s="1086"/>
      <c r="AB5" s="1086"/>
      <c r="AC5" s="1086"/>
      <c r="AD5" s="1086"/>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v>
      </c>
      <c r="AX8" s="1202" t="str">
        <f>IF(OR(V8="新加算Ⅰ",V8="新加算Ⅱ",V8="新加算Ⅴ(１)",V8="新加算Ⅴ(２)",V8="新加算Ⅴ(３)",V8="新加算Ⅴ(４)",V8="新加算Ⅴ(５)",V8="新加算Ⅴ(６)",V8="新加算Ⅴ(７)",V8="新加算Ⅴ(９)",V8="新加算Ⅴ(10)",V8="新加算Ⅴ(12)"),"○","")</f>
        <v>○</v>
      </c>
      <c r="AY8" s="1202" t="str">
        <f>IF(OR(V8="新加算Ⅰ",V8="新加算Ⅴ(１)",V8="新加算Ⅴ(２)",V8="新加算Ⅴ(５)",V8="新加算Ⅴ(７)",V8="新加算Ⅴ(10)"),"○","")</f>
        <v>○</v>
      </c>
      <c r="AZ8" s="1202" t="str">
        <f>IF(OR(V8="新加算Ⅰ",V8="新加算Ⅱ",V8="新加算Ⅴ(１)",V8="新加算Ⅴ(２)",V8="新加算Ⅴ(３)",V8="新加算Ⅴ(４)",V8="新加算Ⅴ(５)",V8="新加算Ⅴ(６)",V8="新加算Ⅴ(７)",V8="新加算Ⅴ(９)",V8="新加算Ⅴ(10)",V8="新加算Ⅴ(12)"),"○","")</f>
        <v>○</v>
      </c>
      <c r="BA8" s="84"/>
      <c r="CE8" s="1209" t="s">
        <v>2188</v>
      </c>
      <c r="CF8" s="1209"/>
      <c r="CG8" s="1209"/>
      <c r="CH8" s="1209"/>
      <c r="CI8" s="990" t="str">
        <f>IF(AND(AP62=1,AL41=""),1,"")</f>
        <v/>
      </c>
      <c r="CJ8" s="991"/>
    </row>
    <row r="9" spans="1:88" ht="26.25" customHeight="1">
      <c r="B9" s="1124" t="s">
        <v>7</v>
      </c>
      <c r="C9" s="1125"/>
      <c r="D9" s="1125"/>
      <c r="E9" s="1125"/>
      <c r="F9" s="1126"/>
      <c r="G9" s="1127" t="s">
        <v>234</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f>IF(OR(AH62=1,AP62=1),1,"")</f>
        <v>1</v>
      </c>
      <c r="CJ9" s="991"/>
    </row>
    <row r="10" spans="1:88" ht="11.25" customHeight="1">
      <c r="B10" s="1133">
        <f>IFERROR(VLOOKUP(Y5,【参考】数式用!$A$5:$J$37,MATCH(B9,【参考】数式用!$B$4:$J$4,0)+1,0),"")</f>
        <v>8.5999999999999993E-2</v>
      </c>
      <c r="C10" s="1134"/>
      <c r="D10" s="1134"/>
      <c r="E10" s="1134"/>
      <c r="F10" s="1135"/>
      <c r="G10" s="1133">
        <f>IFERROR(VLOOKUP(Y5,【参考】数式用!$A$5:$J$37,MATCH(G9,【参考】数式用!$B$4:$J$4,0)+1,0),"")</f>
        <v>2.1000000000000001E-2</v>
      </c>
      <c r="H10" s="1134"/>
      <c r="I10" s="1134"/>
      <c r="J10" s="1134"/>
      <c r="K10" s="1135"/>
      <c r="L10" s="1139">
        <f>IFERROR(VLOOKUP(Y5,【参考】数式用!$A$5:$J$37,MATCH(L9,【参考】数式用!$B$4:$J$4,0)+1,0),"")</f>
        <v>0</v>
      </c>
      <c r="M10" s="1140"/>
      <c r="N10" s="1140"/>
      <c r="O10" s="1140"/>
      <c r="P10" s="1141"/>
      <c r="Q10" s="1145">
        <f>SUM(B10,G10,L10)</f>
        <v>0.107</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新加算Ⅴ(１)</v>
      </c>
      <c r="W11" s="1075"/>
      <c r="X11" s="1075"/>
      <c r="Y11" s="1075"/>
      <c r="Z11" s="1075"/>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v>
      </c>
      <c r="AX11" s="1202" t="str">
        <f>IF(OR(V11="新加算Ⅰ",V11="新加算Ⅱ",V11="新加算Ⅴ(１)",V11="新加算Ⅴ(２)",V11="新加算Ⅴ(３)",V11="新加算Ⅴ(４)",V11="新加算Ⅴ(５)",V11="新加算Ⅴ(６)",V11="新加算Ⅴ(７)",V11="新加算Ⅴ(９)",V11="新加算Ⅴ(10)",V11="新加算Ⅴ(12)"),"○","")</f>
        <v>○</v>
      </c>
      <c r="AY11" s="1202" t="str">
        <f>IF(OR(V11="新加算Ⅰ",V11="新加算Ⅴ(１)",V11="新加算Ⅴ(２)",V11="新加算Ⅴ(５)",V11="新加算Ⅴ(７)",V11="新加算Ⅴ(10)"),"○","")</f>
        <v>○</v>
      </c>
      <c r="AZ11" s="1202"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074">
        <f>IFERROR(VLOOKUP(Y5,【参考】数式用!$A$5:$AB$37,MATCH(V11,【参考】数式用!$B$4:$AB$4,0)+1,FALSE),"")</f>
        <v>0.13100000000000001</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103" t="s">
        <v>2111</v>
      </c>
      <c r="F15" s="54">
        <v>4</v>
      </c>
      <c r="G15" s="103" t="s">
        <v>2112</v>
      </c>
      <c r="H15" s="1059" t="s">
        <v>2113</v>
      </c>
      <c r="I15" s="1059"/>
      <c r="J15" s="1072"/>
      <c r="K15" s="54">
        <v>7</v>
      </c>
      <c r="L15" s="103" t="s">
        <v>2111</v>
      </c>
      <c r="M15" s="54">
        <v>3</v>
      </c>
      <c r="N15" s="103" t="s">
        <v>2112</v>
      </c>
      <c r="O15" s="103" t="s">
        <v>2114</v>
      </c>
      <c r="P15" s="104">
        <f>(K15*12+M15)-(D15*12+F15)+1</f>
        <v>12</v>
      </c>
      <c r="Q15" s="1059" t="s">
        <v>2115</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119" t="str">
        <f>IFERROR(IF(OR(B9="処遇加算Ⅰ",B9="処遇加算Ⅱ"),"✓",""),"")</f>
        <v>✓</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11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11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119" t="str">
        <f>IFERROR(IF(OR(B9="処遇加算Ⅰ",B9="処遇加算Ⅱ"),"✓",""),"")</f>
        <v>✓</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11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11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119" t="str">
        <f>IFERROR(IF(B9="処遇加算Ⅰ","✓",""),"")</f>
        <v>✓</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119" t="str">
        <f>IFERROR(IF(OR(G9="特定加算Ⅰ",G9="特定加算Ⅱ"),"✓",""),"")</f>
        <v>✓</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対象加算なし（自動的に要件を満たす）</v>
      </c>
      <c r="H40" s="1077"/>
      <c r="I40" s="1077"/>
      <c r="J40" s="1077"/>
      <c r="K40" s="1077"/>
      <c r="L40" s="1077"/>
      <c r="M40" s="1077"/>
      <c r="N40" s="1077"/>
      <c r="O40" s="1077"/>
      <c r="P40" s="1077"/>
      <c r="Q40" s="1077"/>
      <c r="R40" s="1077"/>
      <c r="S40" s="1077"/>
      <c r="T40" s="1078"/>
      <c r="U40" s="92"/>
      <c r="V40" s="119" t="str">
        <f>IFERROR(IF(G9="特定加算Ⅰ","✓",""),"")</f>
        <v>✓</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2374</v>
      </c>
      <c r="H44" s="1077"/>
      <c r="I44" s="1077"/>
      <c r="J44" s="1077"/>
      <c r="K44" s="1077"/>
      <c r="L44" s="1077"/>
      <c r="M44" s="1077"/>
      <c r="N44" s="1077"/>
      <c r="O44" s="1077"/>
      <c r="P44" s="1077"/>
      <c r="Q44" s="1077"/>
      <c r="R44" s="1077"/>
      <c r="S44" s="1077"/>
      <c r="T44" s="1078"/>
      <c r="U44" s="118"/>
      <c r="V44" s="119" t="str">
        <f>IFERROR(IF(OR(G9="特定加算Ⅰ",G9="特定加算Ⅱ"),"✓",""),"")</f>
        <v>✓</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処遇加算Ⅰ</v>
      </c>
      <c r="AT48" s="1040"/>
      <c r="AU48" s="1040"/>
      <c r="AV48" s="1040"/>
      <c r="AW48" s="1253" t="str">
        <f>IFERROR(IF(AND(AP61=1,AP62=1,AP63=1),"特定加算Ⅰ",IF(AND(AP61=1,AP62=2,AP63=1),"特定加算Ⅱ",IF(OR(AP61=2,AP62=2,AP63=2),"特定加算なし",""))),"")</f>
        <v>特定加算Ⅰ</v>
      </c>
      <c r="AX48" s="1253"/>
      <c r="AY48" s="1253"/>
      <c r="AZ48" s="1253"/>
      <c r="BA48" s="1040" t="str">
        <f>IFERROR(IF(OR(L9="ベア加算",AP57=1),"ベア加算",IF(AP57=2,"ベア加算なし","")),"")</f>
        <v>ベア加算</v>
      </c>
      <c r="BB48" s="1040"/>
      <c r="BC48" s="1040"/>
      <c r="BD48" s="1040"/>
      <c r="BE48" s="1041" t="str">
        <f>AS48&amp;AW48&amp;BA48</f>
        <v>処遇加算Ⅰ特定加算Ⅰベア加算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254" t="str">
        <f>IFERROR(IF(G9="","",IF(AND(AH61=1,AH62=1,AH63=1),"特定加算Ⅰ",IF(AND(AH61=1,AH62=2,AH63=1),"特定加算Ⅱ",IF(OR(AH61=2,AH62=2,AH63=2),"特定加算なし","")))),"")</f>
        <v>特定加算Ⅰ</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新加算Ⅰ</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8.5999999999999993E-2</v>
      </c>
      <c r="H50" s="1177"/>
      <c r="I50" s="1177"/>
      <c r="J50" s="1177"/>
      <c r="K50" s="1178"/>
      <c r="L50" s="1179">
        <f>IFERROR(VLOOKUP(Y5,【参考】数式用!$A$5:$J$37,MATCH(L49,【参考】数式用!$B$4:$J$4,0)+1,0),"")</f>
        <v>2.1000000000000001E-2</v>
      </c>
      <c r="M50" s="1180"/>
      <c r="N50" s="1180"/>
      <c r="O50" s="1180"/>
      <c r="P50" s="1181"/>
      <c r="Q50" s="1182">
        <f>IFERROR(VLOOKUP(Y5,【参考】数式用!$A$5:$J$37,MATCH(Q49,【参考】数式用!$B$4:$J$4,0)+1,0),"")</f>
        <v>2.8000000000000001E-2</v>
      </c>
      <c r="R50" s="1177"/>
      <c r="S50" s="1177"/>
      <c r="T50" s="1177"/>
      <c r="U50" s="1183"/>
      <c r="V50" s="1145">
        <f>SUM(G50,L50,Q50)</f>
        <v>0.13500000000000001</v>
      </c>
      <c r="W50" s="1146"/>
      <c r="X50" s="1146"/>
      <c r="Y50" s="1146"/>
      <c r="Z50" s="1146"/>
      <c r="AA50" s="1047"/>
      <c r="AB50" s="1047"/>
      <c r="AC50" s="1184">
        <f>IFERROR(VLOOKUP(Y5,【参考】数式用!$A$5:$AB$37,MATCH(AC49,【参考】数式用!$B$4:$AB$4,0)+1,FALSE),"")</f>
        <v>0.159</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318200</v>
      </c>
      <c r="H51" s="1092"/>
      <c r="I51" s="1092"/>
      <c r="J51" s="1092"/>
      <c r="K51" s="55" t="s">
        <v>2117</v>
      </c>
      <c r="L51" s="1089">
        <f>IFERROR(ROUNDDOWN(ROUND(AM5*L50,0),0)*H53,"")</f>
        <v>77700</v>
      </c>
      <c r="M51" s="1090"/>
      <c r="N51" s="1090"/>
      <c r="O51" s="1090"/>
      <c r="P51" s="55" t="s">
        <v>2117</v>
      </c>
      <c r="Q51" s="1091">
        <f>IFERROR(ROUNDDOWN(ROUND(AM5*Q50,0),0)*H53,"")</f>
        <v>103600</v>
      </c>
      <c r="R51" s="1092"/>
      <c r="S51" s="1092"/>
      <c r="T51" s="1092"/>
      <c r="U51" s="56" t="s">
        <v>2117</v>
      </c>
      <c r="V51" s="1192">
        <f>IFERROR(SUM(G51,L51,Q51),"")</f>
        <v>499500</v>
      </c>
      <c r="W51" s="1193"/>
      <c r="X51" s="1193"/>
      <c r="Y51" s="1193"/>
      <c r="Z51" s="57" t="s">
        <v>2117</v>
      </c>
      <c r="AB51" s="58"/>
      <c r="AC51" s="1091">
        <f>IFERROR(ROUNDDOWN(ROUND(AM5*AC50,0),0)*AD53,"")</f>
        <v>2941500</v>
      </c>
      <c r="AD51" s="1092"/>
      <c r="AE51" s="1092"/>
      <c r="AF51" s="1092"/>
      <c r="AG51" s="1092"/>
      <c r="AH51" s="56" t="s">
        <v>2117</v>
      </c>
      <c r="AS51" s="1042">
        <f>IFERROR(ROUNDDOWN(ROUND(AM5*(G50-B10),0),0)*H53,"")</f>
        <v>0</v>
      </c>
      <c r="AT51" s="1042"/>
      <c r="AU51" s="1042"/>
      <c r="AV51" s="1042"/>
      <c r="AW51" s="1042">
        <f>IFERROR(ROUNDDOWN(ROUND(AM5*(L50-G10),0),0)*H53,"")</f>
        <v>0</v>
      </c>
      <c r="AX51" s="1042"/>
      <c r="AY51" s="1042"/>
      <c r="AZ51" s="1042"/>
      <c r="BA51" s="1042">
        <f>IFERROR(ROUNDDOWN(ROUND(AM5*(Q50-L10),0),0)*H53,"")</f>
        <v>103600</v>
      </c>
      <c r="BB51" s="1042"/>
      <c r="BC51" s="1042"/>
      <c r="BD51" s="1042"/>
      <c r="BE51" s="1042">
        <f>IFERROR(ROUNDDOWN(ROUND(AM5*(AC50-Q10),0),0)*AD53,"")</f>
        <v>962000</v>
      </c>
      <c r="BF51" s="1042"/>
      <c r="BG51" s="1042"/>
      <c r="BH51" s="1042"/>
      <c r="BI51" s="1042">
        <f>SUM(AS51:BH51)</f>
        <v>1065600</v>
      </c>
      <c r="BJ51" s="1042"/>
      <c r="BK51" s="1042"/>
      <c r="BL51" s="1042"/>
      <c r="BM51" s="141"/>
      <c r="BN51" s="1042">
        <f>IFERROR(ROUNDDOWN(ROUNDDOWN(ROUND(AM5*(VLOOKUP(Y5,【参考】数式用!$A$5:$AB$37,14,FALSE)),0),0)*AD53*0.5,0),"")</f>
        <v>1063750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(159,100円/月)</v>
      </c>
      <c r="H52" s="1088"/>
      <c r="I52" s="1088"/>
      <c r="J52" s="1088"/>
      <c r="K52" s="1088"/>
      <c r="L52" s="1190" t="str">
        <f>IFERROR("("&amp;TEXT(L51/H53,"#,##0円")&amp;"/月)","")</f>
        <v>(38,850円/月)</v>
      </c>
      <c r="M52" s="1191"/>
      <c r="N52" s="1191"/>
      <c r="O52" s="1191"/>
      <c r="P52" s="1087"/>
      <c r="Q52" s="1088" t="str">
        <f>IFERROR("("&amp;TEXT(Q51/H53,"#,##0円")&amp;"/月)","")</f>
        <v>(51,800円/月)</v>
      </c>
      <c r="R52" s="1088"/>
      <c r="S52" s="1088"/>
      <c r="T52" s="1088"/>
      <c r="U52" s="1088"/>
      <c r="V52" s="1088" t="str">
        <f>IFERROR("("&amp;TEXT(V51/H53,"#,##0円")&amp;"/月)","")</f>
        <v>(249,750円/月)</v>
      </c>
      <c r="W52" s="1088"/>
      <c r="X52" s="1088"/>
      <c r="Y52" s="1088"/>
      <c r="Z52" s="1088"/>
      <c r="AB52" s="58"/>
      <c r="AC52" s="1190" t="str">
        <f>IFERROR("("&amp;TEXT(AC51/AD53,"#,##0円")&amp;"/月)","")</f>
        <v>(294,150円/月)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216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2055</v>
      </c>
      <c r="V57" s="1038"/>
      <c r="W57" s="1038"/>
      <c r="X57" s="1038"/>
      <c r="Y57" s="1038"/>
      <c r="Z57" s="152">
        <f>IF(AND(B9&lt;&gt;"処遇加算なし",F15=4),IF(V21="✓",1,IF(V22="✓",2,"")),"")</f>
        <v>2</v>
      </c>
      <c r="AA57" s="145"/>
      <c r="AB57" s="149"/>
      <c r="AC57" s="1038" t="s">
        <v>2055</v>
      </c>
      <c r="AD57" s="1038"/>
      <c r="AE57" s="1038"/>
      <c r="AF57" s="1038"/>
      <c r="AG57" s="1038"/>
      <c r="AH57" s="425">
        <f>IF(AND(F15&lt;&gt;4,F15&lt;&gt;5),0,IF(AT8="○",1,0))</f>
        <v>1</v>
      </c>
      <c r="AI57" s="153"/>
      <c r="AJ57" s="149"/>
      <c r="AK57" s="1038" t="s">
        <v>2055</v>
      </c>
      <c r="AL57" s="1038"/>
      <c r="AM57" s="1038"/>
      <c r="AN57" s="1038"/>
      <c r="AO57" s="1038"/>
      <c r="AP57" s="425">
        <f>IF(AT8="○",1,0)</f>
        <v>1</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2056</v>
      </c>
      <c r="V58" s="1046"/>
      <c r="W58" s="1046"/>
      <c r="X58" s="1046"/>
      <c r="Y58" s="1046"/>
      <c r="Z58" s="152">
        <f>IF(AND(B9&lt;&gt;"処遇加算なし",F15=4),IF(V24="✓",1,IF(V25="✓",2,IF(V26="✓",3,""))),"")</f>
        <v>1</v>
      </c>
      <c r="AA58" s="145"/>
      <c r="AB58" s="149"/>
      <c r="AC58" s="1046" t="s">
        <v>2056</v>
      </c>
      <c r="AD58" s="1046"/>
      <c r="AE58" s="1046"/>
      <c r="AF58" s="1046"/>
      <c r="AG58" s="1046"/>
      <c r="AH58" s="425">
        <f>IF(AND(F15&lt;&gt;4,F15&lt;&gt;5),0,IF(AU8="○",1,3))</f>
        <v>1</v>
      </c>
      <c r="AI58" s="153"/>
      <c r="AJ58" s="149"/>
      <c r="AK58" s="1046" t="s">
        <v>2056</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2057</v>
      </c>
      <c r="V59" s="1046"/>
      <c r="W59" s="1046"/>
      <c r="X59" s="1046"/>
      <c r="Y59" s="1046"/>
      <c r="Z59" s="152">
        <f>IF(AND(B9&lt;&gt;"処遇加算なし",F15=4),IF(V28="✓",1,IF(V29="✓",2,IF(V30="✓",3,""))),"")</f>
        <v>1</v>
      </c>
      <c r="AA59" s="145"/>
      <c r="AB59" s="149"/>
      <c r="AC59" s="1046" t="s">
        <v>2057</v>
      </c>
      <c r="AD59" s="1046"/>
      <c r="AE59" s="1046"/>
      <c r="AF59" s="1046"/>
      <c r="AG59" s="1046"/>
      <c r="AH59" s="425">
        <f>IF(AND(F15&lt;&gt;4,F15&lt;&gt;5),0,IF(AV8="○",1,3))</f>
        <v>1</v>
      </c>
      <c r="AI59" s="153"/>
      <c r="AJ59" s="149"/>
      <c r="AK59" s="1046" t="s">
        <v>2057</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2058</v>
      </c>
      <c r="V60" s="1046"/>
      <c r="W60" s="1046"/>
      <c r="X60" s="1046"/>
      <c r="Y60" s="1046"/>
      <c r="Z60" s="152">
        <f>IF(AND(B9&lt;&gt;"処遇加算なし",F15=4),IF(V32="✓",1,IF(V33="✓",2,"")),"")</f>
        <v>1</v>
      </c>
      <c r="AA60" s="145"/>
      <c r="AB60" s="149"/>
      <c r="AC60" s="1046" t="s">
        <v>2058</v>
      </c>
      <c r="AD60" s="1046"/>
      <c r="AE60" s="1046"/>
      <c r="AF60" s="1046"/>
      <c r="AG60" s="1046"/>
      <c r="AH60" s="425">
        <f>IF(AND(F15&lt;&gt;4,F15&lt;&gt;5),0,IF(AW8="○",1,3))</f>
        <v>1</v>
      </c>
      <c r="AI60" s="153"/>
      <c r="AJ60" s="149"/>
      <c r="AK60" s="1046" t="s">
        <v>2058</v>
      </c>
      <c r="AL60" s="1046"/>
      <c r="AM60" s="1046"/>
      <c r="AN60" s="1046"/>
      <c r="AO60" s="1046"/>
      <c r="AP60" s="425">
        <f>IF(AW8="○",1,3)</f>
        <v>1</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2059</v>
      </c>
      <c r="V61" s="1046"/>
      <c r="W61" s="1046"/>
      <c r="X61" s="1046"/>
      <c r="Y61" s="1046"/>
      <c r="Z61" s="152">
        <f>IF(AND(B9&lt;&gt;"処遇加算なし",F15=4),IF(V36="✓",1,IF(V37="✓",2,"")),"")</f>
        <v>1</v>
      </c>
      <c r="AA61" s="145"/>
      <c r="AB61" s="149"/>
      <c r="AC61" s="1046" t="s">
        <v>2059</v>
      </c>
      <c r="AD61" s="1046"/>
      <c r="AE61" s="1046"/>
      <c r="AF61" s="1046"/>
      <c r="AG61" s="1046"/>
      <c r="AH61" s="425">
        <f>IF(AND(F15&lt;&gt;4,F15&lt;&gt;5),0,IF(AX8="○",1,2))</f>
        <v>1</v>
      </c>
      <c r="AI61" s="153"/>
      <c r="AJ61" s="149"/>
      <c r="AK61" s="1046" t="s">
        <v>2059</v>
      </c>
      <c r="AL61" s="1046"/>
      <c r="AM61" s="1046"/>
      <c r="AN61" s="1046"/>
      <c r="AO61" s="1046"/>
      <c r="AP61" s="425">
        <f>IF(AX8="○",1,2)</f>
        <v>1</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2060</v>
      </c>
      <c r="V62" s="1046"/>
      <c r="W62" s="1046"/>
      <c r="X62" s="1046"/>
      <c r="Y62" s="1046"/>
      <c r="Z62" s="152">
        <f>IF(AND(B9&lt;&gt;"処遇加算なし",F15=4),IF(V40="✓",1,IF(V41="✓",2,"")),"")</f>
        <v>1</v>
      </c>
      <c r="AA62" s="145"/>
      <c r="AB62" s="149"/>
      <c r="AC62" s="1046" t="s">
        <v>2060</v>
      </c>
      <c r="AD62" s="1046"/>
      <c r="AE62" s="1046"/>
      <c r="AF62" s="1046"/>
      <c r="AG62" s="1046"/>
      <c r="AH62" s="425">
        <f>IF(AND(F15&lt;&gt;4,F15&lt;&gt;5),0,IF(AY8="○",1,2))</f>
        <v>1</v>
      </c>
      <c r="AI62" s="153"/>
      <c r="AJ62" s="149"/>
      <c r="AK62" s="1046" t="s">
        <v>2060</v>
      </c>
      <c r="AL62" s="1046"/>
      <c r="AM62" s="1046"/>
      <c r="AN62" s="1046"/>
      <c r="AO62" s="1046"/>
      <c r="AP62" s="425">
        <f>IF(AY8="○",1,2)</f>
        <v>1</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2061</v>
      </c>
      <c r="V63" s="1038"/>
      <c r="W63" s="1038"/>
      <c r="X63" s="1038"/>
      <c r="Y63" s="1038"/>
      <c r="Z63" s="152">
        <f>IF(AND(B9&lt;&gt;"処遇加算なし",F15=4),IF(V44="✓",1,IF(V45="✓",2,"")),"")</f>
        <v>1</v>
      </c>
      <c r="AA63" s="145"/>
      <c r="AB63" s="149"/>
      <c r="AC63" s="1038" t="s">
        <v>2061</v>
      </c>
      <c r="AD63" s="1038"/>
      <c r="AE63" s="1038"/>
      <c r="AF63" s="1038"/>
      <c r="AG63" s="1038"/>
      <c r="AH63" s="425">
        <f>IF(AND(F15&lt;&gt;4,F15&lt;&gt;5),0,IF(AZ8="○",1,2))</f>
        <v>1</v>
      </c>
      <c r="AI63" s="153"/>
      <c r="AJ63" s="149"/>
      <c r="AK63" s="1038" t="s">
        <v>2061</v>
      </c>
      <c r="AL63" s="1038"/>
      <c r="AM63" s="1038"/>
      <c r="AN63" s="1038"/>
      <c r="AO63" s="1038"/>
      <c r="AP63" s="425">
        <f>IF(AZ8="○",1,2)</f>
        <v>1</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AD38:AH38"/>
    <mergeCell ref="AL38:AP38"/>
    <mergeCell ref="AD36:AH36"/>
    <mergeCell ref="AI36:AJ38"/>
    <mergeCell ref="AL36:AP36"/>
    <mergeCell ref="AC37:AF37"/>
    <mergeCell ref="AG37:AH37"/>
    <mergeCell ref="AK37:AN37"/>
    <mergeCell ref="AO37:AP37"/>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2325</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処遇加算Ⅲ特定加算なしベア加算</v>
      </c>
      <c r="AT1" s="1035"/>
      <c r="AU1" s="1035"/>
      <c r="AV1" s="1035"/>
      <c r="AW1" s="1035"/>
      <c r="AX1" s="1035"/>
      <c r="AY1" s="1035"/>
      <c r="AZ1" s="1035"/>
      <c r="BA1" s="1035"/>
      <c r="BB1" s="1035"/>
      <c r="BC1" s="1035"/>
      <c r="BD1" s="1035"/>
      <c r="BE1" s="1036"/>
      <c r="BF1" s="1033" t="str">
        <f>IFERROR(VLOOKUP(Y5,【参考】数式用!$AH$2:$AI$34,2,FALSE),"")</f>
        <v>生活介護</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f>IF(AND(L9="ベア加算",Q49="ベア加算"),1,"")</f>
        <v>1</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2352</v>
      </c>
      <c r="Q5" s="1010"/>
      <c r="R5" s="1010"/>
      <c r="S5" s="1010"/>
      <c r="T5" s="1010"/>
      <c r="U5" s="1010"/>
      <c r="V5" s="1010"/>
      <c r="W5" s="1010"/>
      <c r="X5" s="1011"/>
      <c r="Y5" s="1086" t="s">
        <v>2249</v>
      </c>
      <c r="Z5" s="1086"/>
      <c r="AA5" s="1086"/>
      <c r="AB5" s="1086"/>
      <c r="AC5" s="1086"/>
      <c r="AD5" s="1086"/>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t="s">
        <v>232</v>
      </c>
      <c r="C9" s="1125"/>
      <c r="D9" s="1125"/>
      <c r="E9" s="1125"/>
      <c r="F9" s="1126"/>
      <c r="G9" s="1127" t="s">
        <v>11</v>
      </c>
      <c r="H9" s="1128"/>
      <c r="I9" s="1128"/>
      <c r="J9" s="1128"/>
      <c r="K9" s="1129"/>
      <c r="L9" s="1130" t="s">
        <v>13</v>
      </c>
      <c r="M9" s="1131"/>
      <c r="N9" s="1131"/>
      <c r="O9" s="1131"/>
      <c r="P9" s="1132"/>
      <c r="Q9" s="1107" t="s">
        <v>2052</v>
      </c>
      <c r="R9" s="1108"/>
      <c r="S9" s="1108"/>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f>IFERROR(VLOOKUP(Y5,【参考】数式用!$A$5:$J$37,MATCH(B9,【参考】数式用!$B$4:$J$4,0)+1,0),"")</f>
        <v>1.7999999999999999E-2</v>
      </c>
      <c r="C10" s="1134"/>
      <c r="D10" s="1134"/>
      <c r="E10" s="1134"/>
      <c r="F10" s="1135"/>
      <c r="G10" s="1133">
        <f>IFERROR(VLOOKUP(Y5,【参考】数式用!$A$5:$J$37,MATCH(G9,【参考】数式用!$B$4:$J$4,0)+1,0),"")</f>
        <v>0</v>
      </c>
      <c r="H10" s="1134"/>
      <c r="I10" s="1134"/>
      <c r="J10" s="1134"/>
      <c r="K10" s="1135"/>
      <c r="L10" s="1139">
        <f>IFERROR(VLOOKUP(Y5,【参考】数式用!$A$5:$J$37,MATCH(L9,【参考】数式用!$B$4:$J$4,0)+1,0),"")</f>
        <v>1.0999999999999999E-2</v>
      </c>
      <c r="M10" s="1140"/>
      <c r="N10" s="1140"/>
      <c r="O10" s="1140"/>
      <c r="P10" s="1141"/>
      <c r="Q10" s="1145">
        <f>SUM(B10,G10,L10)</f>
        <v>2.8999999999999998E-2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新加算Ⅳ</v>
      </c>
      <c r="W11" s="1075"/>
      <c r="X11" s="1075"/>
      <c r="Y11" s="1075"/>
      <c r="Z11" s="1075"/>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074">
        <f>IFERROR(VLOOKUP(Y5,【参考】数式用!$A$5:$AB$37,MATCH(V11,【参考】数式用!$B$4:$AB$4,0)+1,FALSE),"")</f>
        <v>5.4999999999999993E-2</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新加算Ⅴ(13)</v>
      </c>
      <c r="W14" s="1075"/>
      <c r="X14" s="1075"/>
      <c r="Y14" s="1075"/>
      <c r="Z14" s="1075"/>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f>IFERROR(VLOOKUP(Y5,【参考】数式用!$A$5:$AB$37,MATCH(V14,【参考】数式用!$B$4:$AB$4,0)+1,FALSE),"")</f>
        <v>4.0999999999999995E-2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40" t="str">
        <f>IFERROR(IF(L9="ベア加算","✓",""),"")</f>
        <v>✓</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40" t="str">
        <f>IFERROR(IF(B9="処遇加算Ⅲ","✓",""),"")</f>
        <v>✓</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40"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40" t="str">
        <f>IFERROR(IF(B9="処遇加算Ⅲ","✓",""),"")</f>
        <v>✓</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40"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v>
      </c>
      <c r="W37" s="1053" t="s">
        <v>15</v>
      </c>
      <c r="X37" s="1054"/>
      <c r="Y37" s="1054"/>
      <c r="Z37" s="1055"/>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処遇加算Ⅰ</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ベア加算</v>
      </c>
      <c r="BB48" s="1040"/>
      <c r="BC48" s="1040"/>
      <c r="BD48" s="1040"/>
      <c r="BE48" s="1041" t="str">
        <f>AS48&amp;AW48&amp;BA48</f>
        <v>処遇加算Ⅰ特定加算なしベア加算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254" t="str">
        <f>IFERROR(IF(G9="","",IF(AND(AH61=1,AH62=1,AH63=1),"特定加算Ⅰ",IF(AND(AH61=1,AH62=2,AH63=1),"特定加算Ⅱ",IF(OR(AH61=2,AH62=2,AH63=2),"特定加算なし","")))),"")</f>
        <v>特定加算なし</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新加算Ⅲ</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4.3999999999999997E-2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1.0999999999999999E-2</v>
      </c>
      <c r="R50" s="1177"/>
      <c r="S50" s="1177"/>
      <c r="T50" s="1177"/>
      <c r="U50" s="1183"/>
      <c r="V50" s="1145">
        <f>SUM(G50,L50,Q50)</f>
        <v>5.4999999999999993E-2</v>
      </c>
      <c r="W50" s="1146"/>
      <c r="X50" s="1146"/>
      <c r="Y50" s="1146"/>
      <c r="Z50" s="1146"/>
      <c r="AA50" s="1047"/>
      <c r="AB50" s="1047"/>
      <c r="AC50" s="1184">
        <f>IFERROR(VLOOKUP(Y5,【参考】数式用!$A$5:$AB$37,MATCH(AC49,【参考】数式用!$B$4:$AB$4,0)+1,FALSE),"")</f>
        <v>6.699999999999999E-2</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268400</v>
      </c>
      <c r="H51" s="1092"/>
      <c r="I51" s="1092"/>
      <c r="J51" s="1092"/>
      <c r="K51" s="55" t="s">
        <v>2117</v>
      </c>
      <c r="L51" s="1089">
        <f>IFERROR(ROUNDDOWN(ROUND(AM5*L50,0),0)*H53,"")</f>
        <v>0</v>
      </c>
      <c r="M51" s="1090"/>
      <c r="N51" s="1090"/>
      <c r="O51" s="1090"/>
      <c r="P51" s="55" t="s">
        <v>2117</v>
      </c>
      <c r="Q51" s="1091">
        <f>IFERROR(ROUNDDOWN(ROUND(AM5*Q50,0),0)*H53,"")</f>
        <v>67100</v>
      </c>
      <c r="R51" s="1092"/>
      <c r="S51" s="1092"/>
      <c r="T51" s="1092"/>
      <c r="U51" s="56" t="s">
        <v>2117</v>
      </c>
      <c r="V51" s="1192">
        <f>IFERROR(SUM(G51,L51,Q51),"")</f>
        <v>335500</v>
      </c>
      <c r="W51" s="1193"/>
      <c r="X51" s="1193"/>
      <c r="Y51" s="1193"/>
      <c r="Z51" s="57" t="s">
        <v>2117</v>
      </c>
      <c r="AB51" s="58"/>
      <c r="AC51" s="1091">
        <f>IFERROR(ROUNDDOWN(ROUND(AM5*AC50,0),0)*AD53,"")</f>
        <v>2043500</v>
      </c>
      <c r="AD51" s="1092"/>
      <c r="AE51" s="1092"/>
      <c r="AF51" s="1092"/>
      <c r="AG51" s="1092"/>
      <c r="AH51" s="56" t="s">
        <v>2117</v>
      </c>
      <c r="AS51" s="1042">
        <f>IFERROR(ROUNDDOWN(ROUND(AM5*(G50-B10),0),0)*H53,"")</f>
        <v>158600</v>
      </c>
      <c r="AT51" s="1042"/>
      <c r="AU51" s="1042"/>
      <c r="AV51" s="1042"/>
      <c r="AW51" s="1042">
        <f>IFERROR(ROUNDDOWN(ROUND(AM5*(L50-G10),0),0)*H53,"")</f>
        <v>0</v>
      </c>
      <c r="AX51" s="1042"/>
      <c r="AY51" s="1042"/>
      <c r="AZ51" s="1042"/>
      <c r="BA51" s="1042">
        <f>IFERROR(ROUNDDOWN(ROUND(AM5*(Q50-L10),0),0)*H53,"")</f>
        <v>0</v>
      </c>
      <c r="BB51" s="1042"/>
      <c r="BC51" s="1042"/>
      <c r="BD51" s="1042"/>
      <c r="BE51" s="1042">
        <f>IFERROR(ROUNDDOWN(ROUND(AM5*(AC50-Q10),0),0)*AD53,"")</f>
        <v>1159000</v>
      </c>
      <c r="BF51" s="1042"/>
      <c r="BG51" s="1042"/>
      <c r="BH51" s="1042"/>
      <c r="BI51" s="1042">
        <f>SUM(AS51:BH51)</f>
        <v>1317600</v>
      </c>
      <c r="BJ51" s="1042"/>
      <c r="BK51" s="1042"/>
      <c r="BL51" s="1042"/>
      <c r="BM51" s="141"/>
      <c r="BN51" s="1042">
        <f>IFERROR(ROUNDDOWN(ROUNDDOWN(ROUND(AM5*(VLOOKUP(Y5,【参考】数式用!$A$5:$AB$37,14,FALSE)),0),0)*AD53*0.5,0),"")</f>
        <v>838750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(134,200円/月)</v>
      </c>
      <c r="H52" s="1088"/>
      <c r="I52" s="1088"/>
      <c r="J52" s="1088"/>
      <c r="K52" s="1088"/>
      <c r="L52" s="1190" t="str">
        <f>IFERROR("("&amp;TEXT(L51/H53,"#,##0円")&amp;"/月)","")</f>
        <v>(0円/月)</v>
      </c>
      <c r="M52" s="1191"/>
      <c r="N52" s="1191"/>
      <c r="O52" s="1191"/>
      <c r="P52" s="1087"/>
      <c r="Q52" s="1088" t="str">
        <f>IFERROR("("&amp;TEXT(Q51/H53,"#,##0円")&amp;"/月)","")</f>
        <v>(33,550円/月)</v>
      </c>
      <c r="R52" s="1088"/>
      <c r="S52" s="1088"/>
      <c r="T52" s="1088"/>
      <c r="U52" s="1088"/>
      <c r="V52" s="1088" t="str">
        <f>IFERROR("("&amp;TEXT(V51/H53,"#,##0円")&amp;"/月)","")</f>
        <v>(167,750円/月)</v>
      </c>
      <c r="W52" s="1088"/>
      <c r="X52" s="1088"/>
      <c r="Y52" s="1088"/>
      <c r="Z52" s="1088"/>
      <c r="AB52" s="58"/>
      <c r="AC52" s="1190" t="str">
        <f>IFERROR("("&amp;TEXT(AC51/AD53,"#,##0円")&amp;"/月)","")</f>
        <v>(204,350円/月)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436">
        <f>IF(AND(B9&lt;&gt;"処遇加算なし",F15=4),IF(V21="✓",1,IF(V22="✓",2,"")),"")</f>
        <v>1</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43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43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436">
        <f>IF(AND(B9&lt;&gt;"処遇加算なし",F15=4),IF(V32="✓",1,IF(V33="✓",2,"")),"")</f>
        <v>2</v>
      </c>
      <c r="AA60" s="145"/>
      <c r="AB60" s="149"/>
      <c r="AC60" s="1046" t="s">
        <v>2380</v>
      </c>
      <c r="AD60" s="1046"/>
      <c r="AE60" s="1046"/>
      <c r="AF60" s="1046"/>
      <c r="AG60" s="1046"/>
      <c r="AH60" s="425">
        <f>IF(AND(F15&lt;&gt;4,F15&lt;&gt;5),0,IF(AW8="○",1,3))</f>
        <v>1</v>
      </c>
      <c r="AI60" s="153"/>
      <c r="AJ60" s="149"/>
      <c r="AK60" s="1046" t="s">
        <v>2380</v>
      </c>
      <c r="AL60" s="1046"/>
      <c r="AM60" s="1046"/>
      <c r="AN60" s="1046"/>
      <c r="AO60" s="1046"/>
      <c r="AP60" s="425">
        <f>IF(AW8="○",1,3)</f>
        <v>1</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43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43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436">
        <f>IF(AND(B9&lt;&gt;"処遇加算なし",F15=4),IF(V44="✓",1,IF(V45="✓",2,"")),"")</f>
        <v>2</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2326</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東京都</v>
      </c>
      <c r="AJ1" s="1201"/>
      <c r="AK1" s="1201"/>
      <c r="AL1" s="1201"/>
      <c r="AM1" s="1201"/>
      <c r="AN1" s="1201"/>
      <c r="AO1" s="1201"/>
      <c r="AP1" s="1201"/>
      <c r="AS1" s="1034" t="str">
        <f>B9&amp;G9&amp;L9</f>
        <v>処遇加算Ⅲ特定加算なしベア加算なし</v>
      </c>
      <c r="AT1" s="1035"/>
      <c r="AU1" s="1035"/>
      <c r="AV1" s="1035"/>
      <c r="AW1" s="1035"/>
      <c r="AX1" s="1035"/>
      <c r="AY1" s="1035"/>
      <c r="AZ1" s="1035"/>
      <c r="BA1" s="1035"/>
      <c r="BB1" s="1035"/>
      <c r="BC1" s="1035"/>
      <c r="BD1" s="1035"/>
      <c r="BE1" s="1036"/>
      <c r="BF1" s="1033" t="str">
        <f>IFERROR(VLOOKUP(Y5,【参考】数式用!$AH$2:$AI$34,2,FALSE),"")</f>
        <v>就労継続支援Ａ型</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5">
        <f>IF(AI1&lt;&gt;"",1,"")</f>
        <v>1</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1334567892</v>
      </c>
      <c r="C5" s="1103"/>
      <c r="D5" s="1103"/>
      <c r="E5" s="1103"/>
      <c r="F5" s="1103"/>
      <c r="G5" s="1104" t="s">
        <v>2355</v>
      </c>
      <c r="H5" s="1104"/>
      <c r="I5" s="1104"/>
      <c r="J5" s="1105" t="s">
        <v>4</v>
      </c>
      <c r="K5" s="1105"/>
      <c r="L5" s="1105"/>
      <c r="M5" s="1106" t="s">
        <v>1182</v>
      </c>
      <c r="N5" s="1106"/>
      <c r="O5" s="1106"/>
      <c r="P5" s="1009" t="s">
        <v>2356</v>
      </c>
      <c r="Q5" s="1010"/>
      <c r="R5" s="1010"/>
      <c r="S5" s="1010"/>
      <c r="T5" s="1010"/>
      <c r="U5" s="1010"/>
      <c r="V5" s="1010"/>
      <c r="W5" s="1010"/>
      <c r="X5" s="1011"/>
      <c r="Y5" s="1086" t="s">
        <v>2257</v>
      </c>
      <c r="Z5" s="1086"/>
      <c r="AA5" s="1086"/>
      <c r="AB5" s="1086"/>
      <c r="AC5" s="1086"/>
      <c r="AD5" s="1086"/>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t="s">
        <v>232</v>
      </c>
      <c r="C9" s="1125"/>
      <c r="D9" s="1125"/>
      <c r="E9" s="1125"/>
      <c r="F9" s="1126"/>
      <c r="G9" s="1127" t="s">
        <v>11</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f>IFERROR(VLOOKUP(Y5,【参考】数式用!$A$5:$J$37,MATCH(B9,【参考】数式用!$B$4:$J$4,0)+1,0),"")</f>
        <v>2.3E-2</v>
      </c>
      <c r="C10" s="1134"/>
      <c r="D10" s="1134"/>
      <c r="E10" s="1134"/>
      <c r="F10" s="1135"/>
      <c r="G10" s="1133">
        <f>IFERROR(VLOOKUP(Y5,【参考】数式用!$A$5:$J$37,MATCH(G9,【参考】数式用!$B$4:$J$4,0)+1,0),"")</f>
        <v>0</v>
      </c>
      <c r="H10" s="1134"/>
      <c r="I10" s="1134"/>
      <c r="J10" s="1134"/>
      <c r="K10" s="1135"/>
      <c r="L10" s="1139">
        <f>IFERROR(VLOOKUP(Y5,【参考】数式用!$A$5:$J$37,MATCH(L9,【参考】数式用!$B$4:$J$4,0)+1,0),"")</f>
        <v>0</v>
      </c>
      <c r="M10" s="1140"/>
      <c r="N10" s="1140"/>
      <c r="O10" s="1140"/>
      <c r="P10" s="1141"/>
      <c r="Q10" s="1145">
        <f>SUM(B10,G10,L10)</f>
        <v>2.3E-2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新加算Ⅴ(11)</v>
      </c>
      <c r="W11" s="1075"/>
      <c r="X11" s="1075"/>
      <c r="Y11" s="1075"/>
      <c r="Z11" s="1075"/>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47"/>
      <c r="U12" s="1023"/>
      <c r="V12" s="1210">
        <f>IFERROR(VLOOKUP(Y5,【参考】数式用!$A$5:$AB$37,MATCH(V11,【参考】数式用!$B$4:$AB$4,0)+1,FALSE),"")</f>
        <v>0.05</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新加算Ⅴ(14)</v>
      </c>
      <c r="W14" s="1075"/>
      <c r="X14" s="1075"/>
      <c r="Y14" s="1075"/>
      <c r="Z14" s="1075"/>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f>IFERROR(VLOOKUP(Y5,【参考】数式用!$A$5:$AB$37,MATCH(V14,【参考】数式用!$B$4:$AB$4,0)+1,FALSE),"")</f>
        <v>3.2000000000000001E-2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9" t="str">
        <f>IFERROR(IF(B9="処遇加算Ⅲ","✓",""),"")</f>
        <v>✓</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9" t="str">
        <f>IFERROR(IF(B9="処遇加算Ⅲ","✓",""),"")</f>
        <v>✓</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処遇加算Ⅱ</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ベア加算</v>
      </c>
      <c r="BB48" s="1040"/>
      <c r="BC48" s="1040"/>
      <c r="BD48" s="1040"/>
      <c r="BE48" s="1041" t="str">
        <f>AS48&amp;AW48&amp;BA48</f>
        <v>処遇加算Ⅱ特定加算なしベア加算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処遇加算Ⅱ</v>
      </c>
      <c r="H49" s="1164"/>
      <c r="I49" s="1164"/>
      <c r="J49" s="1164"/>
      <c r="K49" s="1189"/>
      <c r="L49" s="1254" t="str">
        <f>IFERROR(IF(G9="","",IF(AND(AH61=1,AH62=1,AH63=1),"特定加算Ⅰ",IF(AND(AH61=1,AH62=2,AH63=1),"特定加算Ⅱ",IF(OR(AH61=2,AH62=2,AH63=2),"特定加算なし","")))),"")</f>
        <v>特定加算なし</v>
      </c>
      <c r="M49" s="1255"/>
      <c r="N49" s="1255"/>
      <c r="O49" s="1255"/>
      <c r="P49" s="1256"/>
      <c r="Q49" s="1163" t="str">
        <f>IFERROR(IF(OR(L9="ベア加算",AND(L9="ベア加算なし",AH57=1)),"ベア加算",IF(AH57=2,"ベア加算なし","")),"")</f>
        <v>ベア加算</v>
      </c>
      <c r="R49" s="1164"/>
      <c r="S49" s="1164"/>
      <c r="T49" s="1164"/>
      <c r="U49" s="1165"/>
      <c r="V49" s="1166" t="s">
        <v>10</v>
      </c>
      <c r="W49" s="1167"/>
      <c r="X49" s="1167"/>
      <c r="Y49" s="1167"/>
      <c r="Z49" s="1167"/>
      <c r="AA49" s="1047"/>
      <c r="AB49" s="1047"/>
      <c r="AC49" s="1173" t="str">
        <f>IFERROR(VLOOKUP(BE48,【参考】数式用2!E6:F23,2,FALSE),"")</f>
        <v>新加算Ⅳ</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4.1000000000000002E-2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1.2999999999999999E-2</v>
      </c>
      <c r="R50" s="1177"/>
      <c r="S50" s="1177"/>
      <c r="T50" s="1177"/>
      <c r="U50" s="1183"/>
      <c r="V50" s="1145">
        <f>SUM(G50,L50,Q50)</f>
        <v>5.3999999999999999E-2</v>
      </c>
      <c r="W50" s="1146"/>
      <c r="X50" s="1146"/>
      <c r="Y50" s="1146"/>
      <c r="Z50" s="1146"/>
      <c r="AA50" s="1047"/>
      <c r="AB50" s="1047"/>
      <c r="AC50" s="1184">
        <f>IFERROR(VLOOKUP(Y5,【参考】数式用!$A$5:$AB$37,MATCH(AC49,【参考】数式用!$B$4:$AB$4,0)+1,FALSE),"")</f>
        <v>6.3E-2</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f>IFERROR(ROUNDDOWN(ROUND(AM5*G50,0),0)*H53,"")</f>
        <v>282900</v>
      </c>
      <c r="H51" s="1092"/>
      <c r="I51" s="1092"/>
      <c r="J51" s="1092"/>
      <c r="K51" s="55" t="s">
        <v>2117</v>
      </c>
      <c r="L51" s="1089">
        <f>IFERROR(ROUNDDOWN(ROUND(AM5*L50,0),0)*H53,"")</f>
        <v>0</v>
      </c>
      <c r="M51" s="1090"/>
      <c r="N51" s="1090"/>
      <c r="O51" s="1090"/>
      <c r="P51" s="55" t="s">
        <v>2117</v>
      </c>
      <c r="Q51" s="1091">
        <f>IFERROR(ROUNDDOWN(ROUND(AM5*Q50,0),0)*H53,"")</f>
        <v>89700</v>
      </c>
      <c r="R51" s="1092"/>
      <c r="S51" s="1092"/>
      <c r="T51" s="1092"/>
      <c r="U51" s="56" t="s">
        <v>2117</v>
      </c>
      <c r="V51" s="1192">
        <f>IFERROR(SUM(G51,L51,Q51),"")</f>
        <v>372600</v>
      </c>
      <c r="W51" s="1193"/>
      <c r="X51" s="1193"/>
      <c r="Y51" s="1193"/>
      <c r="Z51" s="57" t="s">
        <v>2117</v>
      </c>
      <c r="AB51" s="58"/>
      <c r="AC51" s="1091">
        <f>IFERROR(ROUNDDOWN(ROUND(AM5*AC50,0),0)*AD53,"")</f>
        <v>2173500</v>
      </c>
      <c r="AD51" s="1092"/>
      <c r="AE51" s="1092"/>
      <c r="AF51" s="1092"/>
      <c r="AG51" s="1092"/>
      <c r="AH51" s="56" t="s">
        <v>2117</v>
      </c>
      <c r="AS51" s="1042">
        <f>IFERROR(ROUNDDOWN(ROUND(AM5*(G50-B10),0),0)*H53,"")</f>
        <v>124200</v>
      </c>
      <c r="AT51" s="1042"/>
      <c r="AU51" s="1042"/>
      <c r="AV51" s="1042"/>
      <c r="AW51" s="1042">
        <f>IFERROR(ROUNDDOWN(ROUND(AM5*(L50-G10),0),0)*H53,"")</f>
        <v>0</v>
      </c>
      <c r="AX51" s="1042"/>
      <c r="AY51" s="1042"/>
      <c r="AZ51" s="1042"/>
      <c r="BA51" s="1042">
        <f>IFERROR(ROUNDDOWN(ROUND(AM5*(Q50-L10),0),0)*H53,"")</f>
        <v>89700</v>
      </c>
      <c r="BB51" s="1042"/>
      <c r="BC51" s="1042"/>
      <c r="BD51" s="1042"/>
      <c r="BE51" s="1042">
        <f>IFERROR(ROUNDDOWN(ROUND(AM5*(AC50-Q10),0),0)*AD53,"")</f>
        <v>1380000</v>
      </c>
      <c r="BF51" s="1042"/>
      <c r="BG51" s="1042"/>
      <c r="BH51" s="1042"/>
      <c r="BI51" s="1042">
        <f>SUM(AS51:BH51)</f>
        <v>1593900</v>
      </c>
      <c r="BJ51" s="1042"/>
      <c r="BK51" s="1042"/>
      <c r="BL51" s="1042"/>
      <c r="BM51" s="141"/>
      <c r="BN51" s="1042">
        <f>IFERROR(ROUNDDOWN(ROUNDDOWN(ROUND(AM5*(VLOOKUP(Y5,【参考】数式用!$A$5:$AB$37,14,FALSE)),0),0)*AD53*0.5,0),"")</f>
        <v>1086750</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(141,450円/月)</v>
      </c>
      <c r="H52" s="1088"/>
      <c r="I52" s="1088"/>
      <c r="J52" s="1088"/>
      <c r="K52" s="1088"/>
      <c r="L52" s="1190" t="str">
        <f>IFERROR("("&amp;TEXT(L51/H53,"#,##0円")&amp;"/月)","")</f>
        <v>(0円/月)</v>
      </c>
      <c r="M52" s="1191"/>
      <c r="N52" s="1191"/>
      <c r="O52" s="1191"/>
      <c r="P52" s="1087"/>
      <c r="Q52" s="1088" t="str">
        <f>IFERROR("("&amp;TEXT(Q51/H53,"#,##0円")&amp;"/月)","")</f>
        <v>(44,850円/月)</v>
      </c>
      <c r="R52" s="1088"/>
      <c r="S52" s="1088"/>
      <c r="T52" s="1088"/>
      <c r="U52" s="1088"/>
      <c r="V52" s="1088" t="str">
        <f>IFERROR("("&amp;TEXT(V51/H53,"#,##0円")&amp;"/月)","")</f>
        <v>(186,300円/月)</v>
      </c>
      <c r="W52" s="1088"/>
      <c r="X52" s="1088"/>
      <c r="Y52" s="1088"/>
      <c r="Z52" s="1088"/>
      <c r="AB52" s="58"/>
      <c r="AC52" s="1190" t="str">
        <f>IFERROR("("&amp;TEXT(AC51/AD53,"#,##0円")&amp;"/月)","")</f>
        <v>(217,350円/月)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426">
        <f>IF(AND(B9&lt;&gt;"処遇加算なし",F15=4),IF(V21="✓",1,IF(V22="✓",2,"")),"")</f>
        <v>2</v>
      </c>
      <c r="AA57" s="145"/>
      <c r="AB57" s="149"/>
      <c r="AC57" s="1038" t="s">
        <v>2377</v>
      </c>
      <c r="AD57" s="1038"/>
      <c r="AE57" s="1038"/>
      <c r="AF57" s="1038"/>
      <c r="AG57" s="1038"/>
      <c r="AH57" s="425">
        <f>IF(AND(F15&lt;&gt;4,F15&lt;&gt;5),0,IF(AT8="○",1,0))</f>
        <v>1</v>
      </c>
      <c r="AI57" s="153"/>
      <c r="AJ57" s="149"/>
      <c r="AK57" s="1038" t="s">
        <v>2377</v>
      </c>
      <c r="AL57" s="1038"/>
      <c r="AM57" s="1038"/>
      <c r="AN57" s="1038"/>
      <c r="AO57" s="1038"/>
      <c r="AP57" s="425">
        <f>IF(AT8="○",1,0)</f>
        <v>1</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42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42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426">
        <f>IF(AND(B9&lt;&gt;"処遇加算なし",F15=4),IF(V32="✓",1,IF(V33="✓",2,"")),"")</f>
        <v>2</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42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42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426">
        <f>IF(AND(B9&lt;&gt;"処遇加算なし",F15=4),IF(V44="✓",1,IF(V45="✓",2,"")),"")</f>
        <v>2</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2327</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9"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9"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194" t="s">
        <v>13</v>
      </c>
      <c r="BB50" s="1195"/>
      <c r="BC50" s="1195"/>
      <c r="BD50" s="1196"/>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2328</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44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40"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40"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40"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40"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2329</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2330</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3" t="s">
        <v>2331</v>
      </c>
      <c r="O1" s="1073"/>
      <c r="P1" s="1073"/>
      <c r="Q1" s="1073"/>
      <c r="R1" s="1073"/>
      <c r="S1" s="1073"/>
      <c r="T1" s="1073"/>
      <c r="U1" s="1073"/>
      <c r="V1" s="1073"/>
      <c r="W1" s="1073"/>
      <c r="X1" s="1073"/>
      <c r="Y1" s="1073"/>
      <c r="Z1" s="1073"/>
      <c r="AA1" s="1073"/>
      <c r="AB1" s="1073"/>
      <c r="AC1" s="1073"/>
      <c r="AD1" s="1073"/>
      <c r="AE1" s="1073"/>
      <c r="AF1" s="1200" t="s">
        <v>25</v>
      </c>
      <c r="AG1" s="1200"/>
      <c r="AH1" s="1200"/>
      <c r="AI1" s="1201" t="str">
        <f>IF(G5="","",G5)</f>
        <v/>
      </c>
      <c r="AJ1" s="1201"/>
      <c r="AK1" s="1201"/>
      <c r="AL1" s="1201"/>
      <c r="AM1" s="1201"/>
      <c r="AN1" s="1201"/>
      <c r="AO1" s="1201"/>
      <c r="AP1" s="1201"/>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5" t="str">
        <f>IF(AI1&lt;&gt;"",1,"")</f>
        <v/>
      </c>
      <c r="CJ2" s="1206"/>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07" t="str">
        <f>IF(AND(L9="ベア加算",Q49="ベア加算"),1,"")</f>
        <v/>
      </c>
      <c r="CJ3" s="1208"/>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1"/>
      <c r="Q5" s="1212"/>
      <c r="R5" s="1212"/>
      <c r="S5" s="1212"/>
      <c r="T5" s="1212"/>
      <c r="U5" s="1212"/>
      <c r="V5" s="1212"/>
      <c r="W5" s="1212"/>
      <c r="X5" s="1213"/>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09" t="s">
        <v>2188</v>
      </c>
      <c r="CF7" s="1209"/>
      <c r="CG7" s="1209"/>
      <c r="CH7" s="1209"/>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2" t="str">
        <f>IF(L9="ベア加算","",IF(OR(V8="新加算Ⅰ",V8="新加算Ⅱ",V8="新加算Ⅲ",V8="新加算Ⅳ"),"○",""))</f>
        <v/>
      </c>
      <c r="AU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2" t="str">
        <f>IF(OR(V8="新加算Ⅰ",V8="新加算Ⅱ",V8="新加算Ⅲ",V8="新加算Ⅴ(１)",V8="新加算Ⅴ(３)",V8="新加算Ⅴ(８)"),"○","")</f>
        <v/>
      </c>
      <c r="AX8" s="1202" t="str">
        <f>IF(OR(V8="新加算Ⅰ",V8="新加算Ⅱ",V8="新加算Ⅴ(１)",V8="新加算Ⅴ(２)",V8="新加算Ⅴ(３)",V8="新加算Ⅴ(４)",V8="新加算Ⅴ(５)",V8="新加算Ⅴ(６)",V8="新加算Ⅴ(７)",V8="新加算Ⅴ(９)",V8="新加算Ⅴ(10)",V8="新加算Ⅴ(12)"),"○","")</f>
        <v/>
      </c>
      <c r="AY8" s="1202" t="str">
        <f>IF(OR(V8="新加算Ⅰ",V8="新加算Ⅴ(１)",V8="新加算Ⅴ(２)",V8="新加算Ⅴ(５)",V8="新加算Ⅴ(７)",V8="新加算Ⅴ(10)"),"○","")</f>
        <v/>
      </c>
      <c r="AZ8" s="1202" t="str">
        <f>IF(OR(V8="新加算Ⅰ",V8="新加算Ⅱ",V8="新加算Ⅴ(１)",V8="新加算Ⅴ(２)",V8="新加算Ⅴ(３)",V8="新加算Ⅴ(４)",V8="新加算Ⅴ(５)",V8="新加算Ⅴ(６)",V8="新加算Ⅴ(７)",V8="新加算Ⅴ(９)",V8="新加算Ⅴ(10)",V8="新加算Ⅴ(12)"),"○","")</f>
        <v/>
      </c>
      <c r="BA8" s="84"/>
      <c r="CE8" s="1209" t="s">
        <v>2188</v>
      </c>
      <c r="CF8" s="1209"/>
      <c r="CG8" s="1209"/>
      <c r="CH8" s="1209"/>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3"/>
      <c r="AU9" s="1203"/>
      <c r="AV9" s="1203"/>
      <c r="AW9" s="1203"/>
      <c r="AX9" s="1203"/>
      <c r="AY9" s="1203"/>
      <c r="AZ9" s="1203"/>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2" t="str">
        <f>IF(L9="ベア加算","",IF(OR(V11="新加算Ⅰ",V11="新加算Ⅱ",V11="新加算Ⅲ",V11="新加算Ⅳ"),"○",""))</f>
        <v/>
      </c>
      <c r="AU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2" t="str">
        <f>IF(OR(V11="新加算Ⅰ",V11="新加算Ⅱ",V11="新加算Ⅲ",V11="新加算Ⅴ(１)",V11="新加算Ⅴ(３)",V11="新加算Ⅴ(８)"),"○","")</f>
        <v/>
      </c>
      <c r="AX11" s="1202" t="str">
        <f>IF(OR(V11="新加算Ⅰ",V11="新加算Ⅱ",V11="新加算Ⅴ(１)",V11="新加算Ⅴ(２)",V11="新加算Ⅴ(３)",V11="新加算Ⅴ(４)",V11="新加算Ⅴ(５)",V11="新加算Ⅴ(６)",V11="新加算Ⅴ(７)",V11="新加算Ⅴ(９)",V11="新加算Ⅴ(10)",V11="新加算Ⅴ(12)"),"○","")</f>
        <v/>
      </c>
      <c r="AY11" s="1202" t="str">
        <f>IF(OR(V11="新加算Ⅰ",V11="新加算Ⅴ(１)",V11="新加算Ⅴ(２)",V11="新加算Ⅴ(５)",V11="新加算Ⅴ(７)",V11="新加算Ⅴ(10)"),"○","")</f>
        <v/>
      </c>
      <c r="AZ11" s="1202"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0" t="str">
        <f>IFERROR(VLOOKUP(Y5,【参考】数式用!$A$5:$AB$37,MATCH(V11,【参考】数式用!$B$4:$AB$4,0)+1,FALSE),"")</f>
        <v/>
      </c>
      <c r="W12" s="1210"/>
      <c r="X12" s="1210"/>
      <c r="Y12" s="1210"/>
      <c r="Z12" s="1210"/>
      <c r="AA12" s="995"/>
      <c r="AB12" s="995"/>
      <c r="AC12" s="995"/>
      <c r="AD12" s="995"/>
      <c r="AE12" s="995"/>
      <c r="AF12" s="995"/>
      <c r="AG12" s="995"/>
      <c r="AH12" s="995"/>
      <c r="AI12" s="995"/>
      <c r="AJ12" s="995"/>
      <c r="AK12" s="995"/>
      <c r="AL12" s="995"/>
      <c r="AM12" s="995"/>
      <c r="AN12" s="995"/>
      <c r="AO12" s="995"/>
      <c r="AP12" s="996"/>
      <c r="AS12" s="83"/>
      <c r="AT12" s="1203"/>
      <c r="AU12" s="1203"/>
      <c r="AV12" s="1203"/>
      <c r="AW12" s="1203"/>
      <c r="AX12" s="1203"/>
      <c r="AY12" s="1203"/>
      <c r="AZ12" s="1203"/>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2" t="str">
        <f>IF(L9="ベア加算","",IF(OR(V14="新加算Ⅰ",V14="新加算Ⅱ",V14="新加算Ⅲ",V14="新加算Ⅳ"),"○",""))</f>
        <v/>
      </c>
      <c r="AU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2" t="str">
        <f>IF(OR(V14="新加算Ⅰ",V14="新加算Ⅱ",V14="新加算Ⅲ",V14="新加算Ⅴ(１)",V14="新加算Ⅴ(３)",V14="新加算Ⅴ(８)"),"○","")</f>
        <v/>
      </c>
      <c r="AX14" s="1202" t="str">
        <f>IF(OR(V14="新加算Ⅰ",V14="新加算Ⅱ",V14="新加算Ⅴ(１)",V14="新加算Ⅴ(２)",V14="新加算Ⅴ(３)",V14="新加算Ⅴ(４)",V14="新加算Ⅴ(５)",V14="新加算Ⅴ(６)",V14="新加算Ⅴ(７)",V14="新加算Ⅴ(９)",V14="新加算Ⅴ(10)",V14="新加算Ⅴ(12)"),"○","")</f>
        <v/>
      </c>
      <c r="AY14" s="1202" t="str">
        <f>IF(OR(V14="新加算Ⅰ",V14="新加算Ⅴ(１)",V14="新加算Ⅴ(２)",V14="新加算Ⅴ(５)",V14="新加算Ⅴ(７)",V14="新加算Ⅴ(10)"),"○","")</f>
        <v/>
      </c>
      <c r="AZ14" s="1202"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4"/>
      <c r="AU15" s="1204"/>
      <c r="AV15" s="1204"/>
      <c r="AW15" s="1204"/>
      <c r="AX15" s="1204"/>
      <c r="AY15" s="1204"/>
      <c r="AZ15" s="1204"/>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3"/>
      <c r="AU16" s="1203"/>
      <c r="AV16" s="1203"/>
      <c r="AW16" s="1203"/>
      <c r="AX16" s="1203"/>
      <c r="AY16" s="1203"/>
      <c r="AZ16" s="1203"/>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2122</v>
      </c>
      <c r="C21" s="1151"/>
      <c r="D21" s="1151"/>
      <c r="E21" s="1151"/>
      <c r="F21" s="1152"/>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2068</v>
      </c>
      <c r="C24" s="1151"/>
      <c r="D24" s="1151"/>
      <c r="E24" s="1151"/>
      <c r="F24" s="1152"/>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47" t="s">
        <v>2097</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8" t="str">
        <f>IFERROR(IF(B9="処遇加算なし","✓",""),"")</f>
        <v/>
      </c>
      <c r="W26" s="1147" t="s">
        <v>2098</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2069</v>
      </c>
      <c r="C28" s="1151"/>
      <c r="D28" s="1151"/>
      <c r="E28" s="1151"/>
      <c r="F28" s="1152"/>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47" t="s">
        <v>2097</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8" t="str">
        <f>IFERROR(IF(B9="処遇加算なし","✓",""),"")</f>
        <v/>
      </c>
      <c r="W30" s="1147" t="s">
        <v>2098</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253" t="str">
        <f>IFERROR(IF(AND(AP61=1,AP62=1,AP63=1),"特定加算Ⅰ",IF(AND(AP61=1,AP62=2,AP63=1),"特定加算Ⅱ",IF(OR(AP61=2,AP62=2,AP63=2),"特定加算なし",""))),"")</f>
        <v>特定加算なし</v>
      </c>
      <c r="AX48" s="1253"/>
      <c r="AY48" s="1253"/>
      <c r="AZ48" s="1253"/>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254" t="str">
        <f>IFERROR(IF(G9="","",IF(AND(AH61=1,AH62=1,AH63=1),"特定加算Ⅰ",IF(AND(AH61=1,AH62=2,AH63=1),"特定加算Ⅱ",IF(OR(AH61=2,AH62=2,AH63=2),"特定加算なし","")))),"")</f>
        <v/>
      </c>
      <c r="M49" s="1255"/>
      <c r="N49" s="1255"/>
      <c r="O49" s="1255"/>
      <c r="P49" s="125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2047</v>
      </c>
      <c r="AT50" s="1038"/>
      <c r="AU50" s="1038"/>
      <c r="AV50" s="1038"/>
      <c r="AW50" s="1038" t="s">
        <v>2048</v>
      </c>
      <c r="AX50" s="1038"/>
      <c r="AY50" s="1038"/>
      <c r="AZ50" s="1038"/>
      <c r="BA50" s="1038" t="s">
        <v>13</v>
      </c>
      <c r="BB50" s="1038"/>
      <c r="BC50" s="1038"/>
      <c r="BD50" s="1038"/>
      <c r="BE50" s="1038" t="s">
        <v>2049</v>
      </c>
      <c r="BF50" s="1038"/>
      <c r="BG50" s="1038"/>
      <c r="BH50" s="1038"/>
      <c r="BI50" s="1038" t="s">
        <v>2052</v>
      </c>
      <c r="BJ50" s="1038"/>
      <c r="BK50" s="1038"/>
      <c r="BL50" s="1038"/>
      <c r="BM50" s="141"/>
      <c r="BN50" s="1038" t="s">
        <v>2051</v>
      </c>
      <c r="BO50" s="1038"/>
      <c r="BP50" s="1038"/>
      <c r="BQ50" s="1038"/>
      <c r="BR50" s="1038"/>
      <c r="BS50" s="1038"/>
      <c r="BT50" s="141"/>
      <c r="BV50" s="1194" t="s">
        <v>2054</v>
      </c>
      <c r="BW50" s="1195"/>
      <c r="BX50" s="1195"/>
      <c r="BY50" s="1195"/>
      <c r="BZ50" s="1195"/>
      <c r="CA50" s="1196"/>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197">
        <f>IF(AND(Q49="ベア加算なし",BA48="ベア加算"),ROUNDDOWN(ROUND(AM5*VLOOKUP(Y5,【参考】数式用!$A$5:$AB$37,9,FALSE),0),0)*AD53,0)</f>
        <v>0</v>
      </c>
      <c r="BW51" s="1198"/>
      <c r="BX51" s="1198"/>
      <c r="BY51" s="1198"/>
      <c r="BZ51" s="1198"/>
      <c r="CA51" s="1199"/>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1" t="s">
        <v>2376</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2203</v>
      </c>
      <c r="AT56" s="1043"/>
      <c r="AU56" s="1043"/>
      <c r="AV56" s="1043"/>
      <c r="AW56" s="1043" t="s">
        <v>2202</v>
      </c>
      <c r="AX56" s="1043"/>
      <c r="AY56" s="1043"/>
      <c r="AZ56" s="1043"/>
    </row>
    <row r="57" spans="2:86" ht="15.95" customHeight="1">
      <c r="U57" s="1038" t="s">
        <v>2377</v>
      </c>
      <c r="V57" s="1038"/>
      <c r="W57" s="1038"/>
      <c r="X57" s="1038"/>
      <c r="Y57" s="1038"/>
      <c r="Z57" s="534" t="str">
        <f>IF(AND(B9&lt;&gt;"処遇加算なし",F15=4),IF(V21="✓",1,IF(V22="✓",2,"")),"")</f>
        <v/>
      </c>
      <c r="AA57" s="145"/>
      <c r="AB57" s="149"/>
      <c r="AC57" s="1038" t="s">
        <v>2377</v>
      </c>
      <c r="AD57" s="1038"/>
      <c r="AE57" s="1038"/>
      <c r="AF57" s="1038"/>
      <c r="AG57" s="1038"/>
      <c r="AH57" s="425">
        <f>IF(AND(F15&lt;&gt;4,F15&lt;&gt;5),0,IF(AT8="○",1,0))</f>
        <v>0</v>
      </c>
      <c r="AI57" s="153"/>
      <c r="AJ57" s="149"/>
      <c r="AK57" s="1038" t="s">
        <v>2377</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2383</v>
      </c>
      <c r="V63" s="1038"/>
      <c r="W63" s="1038"/>
      <c r="X63" s="1038"/>
      <c r="Y63" s="1038"/>
      <c r="Z63" s="534" t="str">
        <f>IF(AND(B9&lt;&gt;"処遇加算なし",F15=4),IF(V44="✓",1,IF(V45="✓",2,"")),"")</f>
        <v/>
      </c>
      <c r="AA63" s="145"/>
      <c r="AB63" s="149"/>
      <c r="AC63" s="1038" t="s">
        <v>2383</v>
      </c>
      <c r="AD63" s="1038"/>
      <c r="AE63" s="1038"/>
      <c r="AF63" s="1038"/>
      <c r="AG63" s="1038"/>
      <c r="AH63" s="425">
        <f>IF(AND(F15&lt;&gt;4,F15&lt;&gt;5),0,IF(AZ8="○",1,2))</f>
        <v>2</v>
      </c>
      <c r="AI63" s="153"/>
      <c r="AJ63" s="149"/>
      <c r="AK63" s="1038" t="s">
        <v>2383</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