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  <c r="C16" i="1"/>
  <c r="H14" i="1"/>
  <c r="H13" i="1" s="1"/>
  <c r="H6" i="1" s="1"/>
  <c r="G14" i="1"/>
  <c r="F14" i="1"/>
  <c r="E14" i="1"/>
  <c r="D14" i="1"/>
  <c r="C14" i="1"/>
  <c r="G13" i="1"/>
  <c r="F13" i="1"/>
  <c r="E13" i="1"/>
  <c r="C13" i="1"/>
  <c r="H7" i="1"/>
  <c r="G7" i="1"/>
  <c r="G6" i="1" s="1"/>
  <c r="F7" i="1"/>
  <c r="E7" i="1"/>
  <c r="D7" i="1"/>
  <c r="D6" i="1" s="1"/>
  <c r="C7" i="1"/>
  <c r="C6" i="1" s="1"/>
  <c r="E6" i="1"/>
  <c r="F6" i="1" l="1"/>
</calcChain>
</file>

<file path=xl/sharedStrings.xml><?xml version="1.0" encoding="utf-8"?>
<sst xmlns="http://schemas.openxmlformats.org/spreadsheetml/2006/main" count="31" uniqueCount="29">
  <si>
    <r>
      <t>１７８　一般会計</t>
    </r>
    <r>
      <rPr>
        <sz val="15"/>
        <rFont val="ＭＳ 明朝"/>
        <family val="1"/>
        <charset val="128"/>
      </rPr>
      <t>の</t>
    </r>
    <r>
      <rPr>
        <sz val="16"/>
        <rFont val="ＭＳ 明朝"/>
        <family val="1"/>
        <charset val="128"/>
      </rPr>
      <t>性質別歳</t>
    </r>
    <r>
      <rPr>
        <sz val="15"/>
        <rFont val="ＭＳ 明朝"/>
        <family val="1"/>
        <charset val="128"/>
      </rPr>
      <t>出当初</t>
    </r>
    <r>
      <rPr>
        <sz val="16"/>
        <rFont val="ＭＳ 明朝"/>
        <family val="1"/>
        <charset val="128"/>
      </rPr>
      <t>予算</t>
    </r>
    <r>
      <rPr>
        <sz val="15"/>
        <rFont val="ＭＳ 明朝"/>
        <family val="1"/>
        <charset val="128"/>
      </rPr>
      <t>および</t>
    </r>
    <r>
      <rPr>
        <sz val="16"/>
        <rFont val="ＭＳ 明朝"/>
        <family val="1"/>
        <charset val="128"/>
      </rPr>
      <t>決算</t>
    </r>
    <rPh sb="4" eb="6">
      <t>イッパン</t>
    </rPh>
    <rPh sb="6" eb="8">
      <t>カイケイ</t>
    </rPh>
    <rPh sb="9" eb="11">
      <t>セイシツ</t>
    </rPh>
    <rPh sb="11" eb="12">
      <t>モクテキベツ</t>
    </rPh>
    <phoneticPr fontId="4"/>
  </si>
  <si>
    <t>単位：千円、％</t>
    <rPh sb="0" eb="2">
      <t>タンイ</t>
    </rPh>
    <rPh sb="3" eb="5">
      <t>センエン</t>
    </rPh>
    <phoneticPr fontId="4"/>
  </si>
  <si>
    <t>性質別</t>
    <rPh sb="2" eb="3">
      <t>ベツ</t>
    </rPh>
    <phoneticPr fontId="4"/>
  </si>
  <si>
    <t>当初予算額</t>
    <rPh sb="0" eb="2">
      <t>トウショ</t>
    </rPh>
    <rPh sb="2" eb="5">
      <t>ヨサンガク</t>
    </rPh>
    <phoneticPr fontId="4"/>
  </si>
  <si>
    <t>決算額</t>
    <phoneticPr fontId="4"/>
  </si>
  <si>
    <t>総額</t>
    <rPh sb="0" eb="1">
      <t>フサ</t>
    </rPh>
    <rPh sb="1" eb="2">
      <t>ガク</t>
    </rPh>
    <phoneticPr fontId="4"/>
  </si>
  <si>
    <t>消費的経費</t>
    <rPh sb="0" eb="1">
      <t>ケ</t>
    </rPh>
    <rPh sb="1" eb="2">
      <t>ヒ</t>
    </rPh>
    <rPh sb="2" eb="3">
      <t>テキ</t>
    </rPh>
    <rPh sb="3" eb="4">
      <t>ケイ</t>
    </rPh>
    <rPh sb="4" eb="5">
      <t>ジンケンヒ</t>
    </rPh>
    <phoneticPr fontId="4"/>
  </si>
  <si>
    <t xml:space="preserve">  うち    人件費</t>
    <rPh sb="8" eb="9">
      <t>ジン</t>
    </rPh>
    <rPh sb="9" eb="10">
      <t>ケン</t>
    </rPh>
    <rPh sb="10" eb="11">
      <t>ヒ</t>
    </rPh>
    <phoneticPr fontId="4"/>
  </si>
  <si>
    <t xml:space="preserve">  うち    物件費</t>
    <rPh sb="8" eb="9">
      <t>ブツ</t>
    </rPh>
    <rPh sb="9" eb="10">
      <t>ケン</t>
    </rPh>
    <rPh sb="10" eb="11">
      <t>ヒ</t>
    </rPh>
    <phoneticPr fontId="4"/>
  </si>
  <si>
    <t xml:space="preserve">  うち維持補修費</t>
    <rPh sb="4" eb="6">
      <t>イジ</t>
    </rPh>
    <rPh sb="6" eb="9">
      <t>ホシュウヒ</t>
    </rPh>
    <phoneticPr fontId="4"/>
  </si>
  <si>
    <t xml:space="preserve">  うち    扶助費</t>
    <rPh sb="8" eb="9">
      <t>タモツ</t>
    </rPh>
    <rPh sb="9" eb="10">
      <t>スケ</t>
    </rPh>
    <rPh sb="10" eb="11">
      <t>ヒ</t>
    </rPh>
    <phoneticPr fontId="4"/>
  </si>
  <si>
    <t xml:space="preserve">  うち  補助費等</t>
    <rPh sb="6" eb="9">
      <t>ホジョヒ</t>
    </rPh>
    <rPh sb="9" eb="10">
      <t>トウ</t>
    </rPh>
    <phoneticPr fontId="4"/>
  </si>
  <si>
    <t>投資的経費</t>
    <rPh sb="0" eb="1">
      <t>トウ</t>
    </rPh>
    <rPh sb="1" eb="2">
      <t>シ</t>
    </rPh>
    <rPh sb="2" eb="3">
      <t>マト</t>
    </rPh>
    <rPh sb="3" eb="4">
      <t>キョウ</t>
    </rPh>
    <rPh sb="4" eb="5">
      <t>ヒ</t>
    </rPh>
    <phoneticPr fontId="4"/>
  </si>
  <si>
    <t xml:space="preserve">    うち補助事業費</t>
    <rPh sb="6" eb="8">
      <t>ホジョ</t>
    </rPh>
    <rPh sb="8" eb="11">
      <t>ジギョウヒ</t>
    </rPh>
    <phoneticPr fontId="4"/>
  </si>
  <si>
    <t xml:space="preserve">    うち単独事業費</t>
    <rPh sb="6" eb="8">
      <t>タンドク</t>
    </rPh>
    <rPh sb="8" eb="11">
      <t>ジギョウヒ</t>
    </rPh>
    <phoneticPr fontId="4"/>
  </si>
  <si>
    <t>公債費</t>
    <rPh sb="0" eb="1">
      <t>コウ</t>
    </rPh>
    <rPh sb="1" eb="2">
      <t>サイ</t>
    </rPh>
    <rPh sb="2" eb="3">
      <t>ヒ</t>
    </rPh>
    <phoneticPr fontId="4"/>
  </si>
  <si>
    <t>積立金</t>
    <rPh sb="0" eb="1">
      <t>セキ</t>
    </rPh>
    <rPh sb="1" eb="2">
      <t>リツ</t>
    </rPh>
    <rPh sb="2" eb="3">
      <t>キン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</si>
  <si>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</si>
  <si>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貸付金</t>
    <rPh sb="0" eb="1">
      <t>カシ</t>
    </rPh>
    <rPh sb="1" eb="2">
      <t>ヅケ</t>
    </rPh>
    <rPh sb="2" eb="3">
      <t>キン</t>
    </rPh>
    <phoneticPr fontId="4"/>
  </si>
  <si>
    <t>繰出金</t>
    <rPh sb="0" eb="1">
      <t>クリ</t>
    </rPh>
    <rPh sb="1" eb="2">
      <t>デ</t>
    </rPh>
    <rPh sb="2" eb="3">
      <t>キン</t>
    </rPh>
    <phoneticPr fontId="4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</si>
  <si>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4"/>
  </si>
  <si>
    <t>６</t>
    <phoneticPr fontId="3"/>
  </si>
  <si>
    <t>令和５年度</t>
    <rPh sb="0" eb="2">
      <t>レイワ</t>
    </rPh>
    <rPh sb="3" eb="5">
      <t>ネンド</t>
    </rPh>
    <phoneticPr fontId="3"/>
  </si>
  <si>
    <t>構成比</t>
    <phoneticPr fontId="4"/>
  </si>
  <si>
    <t>決算額</t>
    <phoneticPr fontId="4"/>
  </si>
  <si>
    <t>構成比</t>
    <phoneticPr fontId="4"/>
  </si>
  <si>
    <t>　普通建設事業費</t>
    <rPh sb="1" eb="3">
      <t>フツウ</t>
    </rPh>
    <rPh sb="3" eb="5">
      <t>ケンセツ</t>
    </rPh>
    <rPh sb="5" eb="8">
      <t>ジギョウヒ</t>
    </rPh>
    <phoneticPr fontId="4"/>
  </si>
  <si>
    <t>　災害復旧事業費</t>
    <rPh sb="1" eb="3">
      <t>サイガイ</t>
    </rPh>
    <rPh sb="3" eb="5">
      <t>フッキュウ</t>
    </rPh>
    <rPh sb="5" eb="8">
      <t>ジギョウヒ</t>
    </rPh>
    <phoneticPr fontId="4"/>
  </si>
  <si>
    <t>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</si>
</sst>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_);[Red]\(#,##0.0\)"/>
    <numFmt numFmtId="178" formatCode="#,##0_ "/>
    <numFmt numFmtId="179" formatCode="_ * #,##0_ ;_ * \-#,##0_ ;_ * &quot;－&quot;_ ;_ @_ "/>
  </numFmts>
  <fonts count="8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177" fontId="6" fillId="0" borderId="7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vertical="center" shrinkToFit="1"/>
    </xf>
    <xf numFmtId="179" fontId="7" fillId="0" borderId="0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distributed" vertical="distributed" indent="1"/>
    </xf>
    <xf numFmtId="0" fontId="6" fillId="0" borderId="1" xfId="0" applyFont="1" applyFill="1" applyBorder="1" applyAlignment="1">
      <alignment horizontal="distributed" vertical="center" indent="1"/>
    </xf>
    <xf numFmtId="176" fontId="6" fillId="0" borderId="6" xfId="0" applyNumberFormat="1" applyFont="1" applyBorder="1" applyAlignment="1">
      <alignment horizontal="center" vertical="center" justifyLastLine="1"/>
    </xf>
    <xf numFmtId="176" fontId="6" fillId="0" borderId="11" xfId="0" applyNumberFormat="1" applyFont="1" applyBorder="1" applyAlignment="1">
      <alignment horizontal="center" vertical="center" justifyLastLine="1"/>
    </xf>
    <xf numFmtId="177" fontId="6" fillId="0" borderId="6" xfId="0" applyNumberFormat="1" applyFont="1" applyBorder="1" applyAlignment="1">
      <alignment horizontal="center" vertical="center" justifyLastLine="1"/>
    </xf>
    <xf numFmtId="176" fontId="7" fillId="0" borderId="11" xfId="0" applyNumberFormat="1" applyFont="1" applyBorder="1" applyAlignment="1">
      <alignment horizontal="center" vertical="center" justifyLastLine="1"/>
    </xf>
    <xf numFmtId="177" fontId="7" fillId="0" borderId="11" xfId="0" applyNumberFormat="1" applyFont="1" applyBorder="1" applyAlignment="1">
      <alignment horizontal="center" vertical="center" justifyLastLine="1"/>
    </xf>
    <xf numFmtId="176" fontId="6" fillId="0" borderId="6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zoomScaleSheetLayoutView="100" workbookViewId="0">
      <selection sqref="A1:H1"/>
    </sheetView>
  </sheetViews>
  <sheetFormatPr defaultRowHeight="12.75" x14ac:dyDescent="0.15"/>
  <cols>
    <col min="1" max="1" width="20.5" style="2" bestFit="1" customWidth="1"/>
    <col min="2" max="3" width="13.625" style="2" customWidth="1"/>
    <col min="4" max="4" width="7.625" style="2" customWidth="1"/>
    <col min="5" max="5" width="13.625" style="2" customWidth="1"/>
    <col min="6" max="6" width="13.625" style="19" customWidth="1"/>
    <col min="7" max="7" width="10.125" style="20" customWidth="1"/>
    <col min="8" max="8" width="16.125" style="19" bestFit="1" customWidth="1"/>
    <col min="9" max="10" width="16.125" style="2" customWidth="1"/>
    <col min="11" max="11" width="14.125" style="2" customWidth="1"/>
    <col min="12" max="12" width="12.125" style="2" bestFit="1" customWidth="1"/>
    <col min="13" max="16384" width="9" style="2"/>
  </cols>
  <sheetData>
    <row r="1" spans="1:15" ht="20.100000000000001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1"/>
      <c r="J1" s="1"/>
    </row>
    <row r="2" spans="1:15" s="3" customFormat="1" ht="15.95" customHeight="1" x14ac:dyDescent="0.15">
      <c r="F2" s="4"/>
      <c r="G2" s="5"/>
      <c r="H2" s="4"/>
    </row>
    <row r="3" spans="1:15" s="3" customFormat="1" ht="18" customHeight="1" thickBot="1" x14ac:dyDescent="0.2">
      <c r="D3" s="6"/>
      <c r="F3" s="4"/>
      <c r="G3" s="7"/>
      <c r="H3" s="8" t="s">
        <v>1</v>
      </c>
      <c r="I3" s="9"/>
      <c r="J3" s="9"/>
    </row>
    <row r="4" spans="1:15" s="3" customFormat="1" ht="18" customHeight="1" x14ac:dyDescent="0.15">
      <c r="A4" s="46" t="s">
        <v>2</v>
      </c>
      <c r="B4" s="48" t="s">
        <v>22</v>
      </c>
      <c r="C4" s="49"/>
      <c r="D4" s="49"/>
      <c r="E4" s="50" t="s">
        <v>21</v>
      </c>
      <c r="F4" s="50"/>
      <c r="G4" s="50"/>
      <c r="H4" s="51" t="s">
        <v>28</v>
      </c>
      <c r="I4" s="10"/>
      <c r="J4" s="10"/>
      <c r="K4" s="11"/>
      <c r="L4" s="11"/>
      <c r="M4" s="11"/>
      <c r="N4" s="11"/>
    </row>
    <row r="5" spans="1:15" s="3" customFormat="1" ht="18" customHeight="1" x14ac:dyDescent="0.15">
      <c r="A5" s="47"/>
      <c r="B5" s="37" t="s">
        <v>3</v>
      </c>
      <c r="C5" s="38" t="s">
        <v>4</v>
      </c>
      <c r="D5" s="39" t="s">
        <v>23</v>
      </c>
      <c r="E5" s="40" t="s">
        <v>3</v>
      </c>
      <c r="F5" s="40" t="s">
        <v>24</v>
      </c>
      <c r="G5" s="41" t="s">
        <v>25</v>
      </c>
      <c r="H5" s="52" t="s">
        <v>3</v>
      </c>
      <c r="I5" s="12"/>
      <c r="J5" s="12"/>
    </row>
    <row r="6" spans="1:15" s="3" customFormat="1" ht="30" customHeight="1" x14ac:dyDescent="0.15">
      <c r="A6" s="31" t="s">
        <v>5</v>
      </c>
      <c r="B6" s="42">
        <v>141070000</v>
      </c>
      <c r="C6" s="21">
        <f t="shared" ref="C6:G6" si="0">C7+C13+C18+C19+C20+C21+C22</f>
        <v>151472149</v>
      </c>
      <c r="D6" s="13">
        <f t="shared" si="0"/>
        <v>100</v>
      </c>
      <c r="E6" s="25">
        <f>E7+E13+E18+E19+E20+E21+E22</f>
        <v>143990000</v>
      </c>
      <c r="F6" s="25">
        <f t="shared" si="0"/>
        <v>152675103</v>
      </c>
      <c r="G6" s="26">
        <f t="shared" si="0"/>
        <v>100</v>
      </c>
      <c r="H6" s="25">
        <f>H7+H13+H18+H19+H20+H21+H22</f>
        <v>148390000</v>
      </c>
      <c r="I6" s="14"/>
      <c r="J6" s="14"/>
      <c r="K6" s="14"/>
      <c r="L6" s="14"/>
      <c r="M6" s="14"/>
      <c r="N6" s="14"/>
      <c r="O6" s="14"/>
    </row>
    <row r="7" spans="1:15" s="3" customFormat="1" ht="30" customHeight="1" x14ac:dyDescent="0.15">
      <c r="A7" s="32" t="s">
        <v>6</v>
      </c>
      <c r="B7" s="43">
        <v>90832933</v>
      </c>
      <c r="C7" s="22">
        <f t="shared" ref="C7:G7" si="1">SUM(C8:C12)</f>
        <v>101884083</v>
      </c>
      <c r="D7" s="15">
        <f t="shared" si="1"/>
        <v>67.3</v>
      </c>
      <c r="E7" s="27">
        <f>SUM(E8:E12)</f>
        <v>94479428</v>
      </c>
      <c r="F7" s="27">
        <f t="shared" si="1"/>
        <v>104127668</v>
      </c>
      <c r="G7" s="28">
        <f t="shared" si="1"/>
        <v>68.2</v>
      </c>
      <c r="H7" s="27">
        <f>SUM(H8:H12)</f>
        <v>99780622</v>
      </c>
      <c r="I7" s="16"/>
      <c r="J7" s="16"/>
      <c r="K7" s="16"/>
      <c r="L7" s="16"/>
      <c r="M7" s="16"/>
      <c r="N7" s="16"/>
      <c r="O7" s="16"/>
    </row>
    <row r="8" spans="1:15" s="3" customFormat="1" ht="24.95" customHeight="1" x14ac:dyDescent="0.15">
      <c r="A8" s="33" t="s">
        <v>7</v>
      </c>
      <c r="B8" s="43">
        <v>22091965</v>
      </c>
      <c r="C8" s="22">
        <v>21374904</v>
      </c>
      <c r="D8" s="15">
        <v>14.1</v>
      </c>
      <c r="E8" s="27">
        <v>23478932</v>
      </c>
      <c r="F8" s="27">
        <v>23657030</v>
      </c>
      <c r="G8" s="28">
        <v>15.5</v>
      </c>
      <c r="H8" s="27">
        <v>23742517</v>
      </c>
      <c r="I8" s="16"/>
      <c r="J8" s="16"/>
      <c r="K8" s="16"/>
      <c r="L8" s="16"/>
      <c r="M8" s="16"/>
      <c r="N8" s="16"/>
      <c r="O8" s="16"/>
    </row>
    <row r="9" spans="1:15" s="3" customFormat="1" ht="24.95" customHeight="1" x14ac:dyDescent="0.15">
      <c r="A9" s="33" t="s">
        <v>8</v>
      </c>
      <c r="B9" s="43">
        <v>17671693</v>
      </c>
      <c r="C9" s="22">
        <v>19018785</v>
      </c>
      <c r="D9" s="15">
        <v>12.6</v>
      </c>
      <c r="E9" s="27">
        <v>18660323</v>
      </c>
      <c r="F9" s="27">
        <v>18537997</v>
      </c>
      <c r="G9" s="28">
        <v>12.2</v>
      </c>
      <c r="H9" s="27">
        <v>21252033</v>
      </c>
      <c r="I9" s="16"/>
      <c r="J9" s="16"/>
    </row>
    <row r="10" spans="1:15" s="3" customFormat="1" ht="24.95" customHeight="1" x14ac:dyDescent="0.15">
      <c r="A10" s="33" t="s">
        <v>9</v>
      </c>
      <c r="B10" s="43">
        <v>1815374</v>
      </c>
      <c r="C10" s="22">
        <v>1897399</v>
      </c>
      <c r="D10" s="15">
        <v>1.3</v>
      </c>
      <c r="E10" s="27">
        <v>1727874</v>
      </c>
      <c r="F10" s="27">
        <v>2904721</v>
      </c>
      <c r="G10" s="28">
        <v>1.9</v>
      </c>
      <c r="H10" s="27">
        <v>1821810</v>
      </c>
      <c r="I10" s="16"/>
      <c r="J10" s="16"/>
    </row>
    <row r="11" spans="1:15" s="3" customFormat="1" ht="24.95" customHeight="1" x14ac:dyDescent="0.15">
      <c r="A11" s="33" t="s">
        <v>10</v>
      </c>
      <c r="B11" s="43">
        <v>36854674</v>
      </c>
      <c r="C11" s="22">
        <v>41689176</v>
      </c>
      <c r="D11" s="15">
        <v>27.5</v>
      </c>
      <c r="E11" s="27">
        <v>37640183</v>
      </c>
      <c r="F11" s="27">
        <v>42187272</v>
      </c>
      <c r="G11" s="28">
        <v>27.6</v>
      </c>
      <c r="H11" s="27">
        <v>39368760</v>
      </c>
      <c r="I11" s="16"/>
      <c r="J11" s="16"/>
    </row>
    <row r="12" spans="1:15" s="3" customFormat="1" ht="24.95" customHeight="1" x14ac:dyDescent="0.15">
      <c r="A12" s="33" t="s">
        <v>11</v>
      </c>
      <c r="B12" s="43">
        <v>12399227</v>
      </c>
      <c r="C12" s="22">
        <v>17903819</v>
      </c>
      <c r="D12" s="15">
        <v>11.8</v>
      </c>
      <c r="E12" s="27">
        <v>12972116</v>
      </c>
      <c r="F12" s="27">
        <v>16840648</v>
      </c>
      <c r="G12" s="28">
        <v>11</v>
      </c>
      <c r="H12" s="27">
        <v>13595502</v>
      </c>
      <c r="I12" s="16"/>
      <c r="J12" s="16"/>
    </row>
    <row r="13" spans="1:15" s="3" customFormat="1" ht="30" customHeight="1" x14ac:dyDescent="0.15">
      <c r="A13" s="32" t="s">
        <v>12</v>
      </c>
      <c r="B13" s="43">
        <v>15259352</v>
      </c>
      <c r="C13" s="22">
        <f>C14+C17</f>
        <v>16806037</v>
      </c>
      <c r="D13" s="15">
        <v>11.1</v>
      </c>
      <c r="E13" s="27">
        <f>E14+E17</f>
        <v>13281264</v>
      </c>
      <c r="F13" s="27">
        <f>F14+F17</f>
        <v>15546958</v>
      </c>
      <c r="G13" s="28">
        <f>G14+G17</f>
        <v>10.199999999999999</v>
      </c>
      <c r="H13" s="27">
        <f>H14+H17</f>
        <v>12029196</v>
      </c>
      <c r="I13" s="16"/>
      <c r="J13" s="16"/>
      <c r="K13" s="14"/>
    </row>
    <row r="14" spans="1:15" s="3" customFormat="1" ht="30" customHeight="1" x14ac:dyDescent="0.15">
      <c r="A14" s="32" t="s">
        <v>26</v>
      </c>
      <c r="B14" s="43">
        <v>15259347</v>
      </c>
      <c r="C14" s="22">
        <f t="shared" ref="C14:G14" si="2">SUM(C15:C16)</f>
        <v>15316355</v>
      </c>
      <c r="D14" s="15">
        <f t="shared" si="2"/>
        <v>10.1</v>
      </c>
      <c r="E14" s="27">
        <f>SUM(E15:E16)</f>
        <v>13272959</v>
      </c>
      <c r="F14" s="27">
        <f t="shared" si="2"/>
        <v>14756660</v>
      </c>
      <c r="G14" s="28">
        <f t="shared" si="2"/>
        <v>9.6999999999999993</v>
      </c>
      <c r="H14" s="27">
        <f>SUM(H15:H16)</f>
        <v>11914129</v>
      </c>
      <c r="I14" s="16"/>
      <c r="J14" s="16"/>
    </row>
    <row r="15" spans="1:15" s="3" customFormat="1" ht="30" customHeight="1" x14ac:dyDescent="0.15">
      <c r="A15" s="34" t="s">
        <v>13</v>
      </c>
      <c r="B15" s="43">
        <v>4017263</v>
      </c>
      <c r="C15" s="22">
        <v>5456249</v>
      </c>
      <c r="D15" s="15">
        <v>3.6</v>
      </c>
      <c r="E15" s="27">
        <v>3807009</v>
      </c>
      <c r="F15" s="27">
        <v>4357528</v>
      </c>
      <c r="G15" s="28">
        <v>2.9</v>
      </c>
      <c r="H15" s="27">
        <v>3826504</v>
      </c>
      <c r="I15" s="16"/>
      <c r="J15" s="16"/>
      <c r="K15" s="14"/>
    </row>
    <row r="16" spans="1:15" s="3" customFormat="1" ht="30" customHeight="1" x14ac:dyDescent="0.15">
      <c r="A16" s="34" t="s">
        <v>14</v>
      </c>
      <c r="B16" s="43">
        <v>11242084</v>
      </c>
      <c r="C16" s="22">
        <f>9277602+582504</f>
        <v>9860106</v>
      </c>
      <c r="D16" s="15">
        <v>6.5</v>
      </c>
      <c r="E16" s="27">
        <v>9465950</v>
      </c>
      <c r="F16" s="27">
        <f>9772894+626238</f>
        <v>10399132</v>
      </c>
      <c r="G16" s="28">
        <v>6.8</v>
      </c>
      <c r="H16" s="27">
        <f>7768987+318638</f>
        <v>8087625</v>
      </c>
      <c r="I16" s="16"/>
      <c r="J16" s="16"/>
    </row>
    <row r="17" spans="1:12" s="3" customFormat="1" ht="30" customHeight="1" x14ac:dyDescent="0.15">
      <c r="A17" s="32" t="s">
        <v>27</v>
      </c>
      <c r="B17" s="43">
        <v>5</v>
      </c>
      <c r="C17" s="22">
        <v>1489682</v>
      </c>
      <c r="D17" s="15">
        <v>1</v>
      </c>
      <c r="E17" s="27">
        <v>8305</v>
      </c>
      <c r="F17" s="27">
        <v>790298</v>
      </c>
      <c r="G17" s="28">
        <v>0.5</v>
      </c>
      <c r="H17" s="27">
        <v>115067</v>
      </c>
      <c r="I17" s="16"/>
      <c r="J17" s="16"/>
    </row>
    <row r="18" spans="1:12" s="3" customFormat="1" ht="30" customHeight="1" x14ac:dyDescent="0.15">
      <c r="A18" s="32" t="s">
        <v>15</v>
      </c>
      <c r="B18" s="43">
        <v>13018102</v>
      </c>
      <c r="C18" s="22">
        <v>12883533</v>
      </c>
      <c r="D18" s="15">
        <v>8.5</v>
      </c>
      <c r="E18" s="27">
        <v>13287558</v>
      </c>
      <c r="F18" s="27">
        <v>13129574</v>
      </c>
      <c r="G18" s="28">
        <v>8.6</v>
      </c>
      <c r="H18" s="27">
        <v>13648137</v>
      </c>
      <c r="I18" s="16"/>
      <c r="J18" s="16"/>
      <c r="L18" s="14"/>
    </row>
    <row r="19" spans="1:12" s="3" customFormat="1" ht="30" customHeight="1" x14ac:dyDescent="0.15">
      <c r="A19" s="32" t="s">
        <v>16</v>
      </c>
      <c r="B19" s="43">
        <v>238816</v>
      </c>
      <c r="C19" s="22">
        <v>1984688</v>
      </c>
      <c r="D19" s="15">
        <v>1.3</v>
      </c>
      <c r="E19" s="27">
        <v>237220</v>
      </c>
      <c r="F19" s="27">
        <v>1595815</v>
      </c>
      <c r="G19" s="28">
        <v>1</v>
      </c>
      <c r="H19" s="27">
        <v>735699</v>
      </c>
      <c r="I19" s="16"/>
      <c r="J19" s="16"/>
    </row>
    <row r="20" spans="1:12" s="3" customFormat="1" ht="30" customHeight="1" x14ac:dyDescent="0.15">
      <c r="A20" s="35" t="s">
        <v>17</v>
      </c>
      <c r="B20" s="43">
        <v>1030175</v>
      </c>
      <c r="C20" s="22">
        <v>1018068</v>
      </c>
      <c r="D20" s="15">
        <v>0.7</v>
      </c>
      <c r="E20" s="27">
        <v>1752338</v>
      </c>
      <c r="F20" s="27">
        <v>1491914</v>
      </c>
      <c r="G20" s="28">
        <v>1</v>
      </c>
      <c r="H20" s="27">
        <v>1093524</v>
      </c>
      <c r="I20" s="17"/>
      <c r="J20" s="17"/>
    </row>
    <row r="21" spans="1:12" s="3" customFormat="1" ht="30" customHeight="1" x14ac:dyDescent="0.15">
      <c r="A21" s="32" t="s">
        <v>18</v>
      </c>
      <c r="B21" s="43">
        <v>6855295</v>
      </c>
      <c r="C21" s="22">
        <v>6670022</v>
      </c>
      <c r="D21" s="15">
        <v>4.4000000000000004</v>
      </c>
      <c r="E21" s="27">
        <v>6775695</v>
      </c>
      <c r="F21" s="27">
        <v>6573734</v>
      </c>
      <c r="G21" s="28">
        <v>4.3</v>
      </c>
      <c r="H21" s="27">
        <v>6760495</v>
      </c>
      <c r="I21" s="16"/>
      <c r="J21" s="16"/>
    </row>
    <row r="22" spans="1:12" s="3" customFormat="1" ht="30" customHeight="1" thickBot="1" x14ac:dyDescent="0.2">
      <c r="A22" s="36" t="s">
        <v>19</v>
      </c>
      <c r="B22" s="44">
        <v>13835327</v>
      </c>
      <c r="C22" s="23">
        <v>10225718</v>
      </c>
      <c r="D22" s="24">
        <v>6.7</v>
      </c>
      <c r="E22" s="29">
        <v>14176497</v>
      </c>
      <c r="F22" s="29">
        <v>10209440</v>
      </c>
      <c r="G22" s="30">
        <v>6.7</v>
      </c>
      <c r="H22" s="29">
        <v>14342327</v>
      </c>
      <c r="I22" s="17"/>
      <c r="J22" s="17"/>
    </row>
    <row r="23" spans="1:12" s="3" customFormat="1" ht="18" customHeight="1" x14ac:dyDescent="0.15">
      <c r="A23" s="3" t="s">
        <v>20</v>
      </c>
      <c r="B23" s="14"/>
      <c r="C23" s="14"/>
      <c r="F23" s="4"/>
      <c r="G23" s="15"/>
      <c r="H23" s="4"/>
    </row>
    <row r="24" spans="1:12" x14ac:dyDescent="0.15">
      <c r="C24" s="18"/>
    </row>
    <row r="25" spans="1:12" x14ac:dyDescent="0.15">
      <c r="C25" s="18"/>
    </row>
    <row r="26" spans="1:12" x14ac:dyDescent="0.15">
      <c r="C26" s="18"/>
    </row>
    <row r="27" spans="1:12" x14ac:dyDescent="0.15">
      <c r="C27" s="18"/>
    </row>
  </sheetData>
  <mergeCells count="4">
    <mergeCell ref="A1:H1"/>
    <mergeCell ref="A4:A5"/>
    <mergeCell ref="B4:D4"/>
    <mergeCell ref="E4:G4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2023-04-13T07:22:09Z</cp:lastPrinted>
  <dcterms:created xsi:type="dcterms:W3CDTF">2023-02-13T01:40:24Z</dcterms:created>
  <dcterms:modified xsi:type="dcterms:W3CDTF">2026-03-30T05:33:17Z</dcterms:modified>
</cp:coreProperties>
</file>