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0_事業経営\経営比較分析表\2024_R06\4 回答用（0129〆）\水道_補佐チェック後\"/>
    </mc:Choice>
  </mc:AlternateContent>
  <workbookProtection workbookAlgorithmName="SHA-512" workbookHashValue="1r6+mwv4KI6ZukVdNGCFKXxwriA4MJsqbPtvPqwN0XEVsfUHpTK0AbotybRLD4EDfePLO2vlz0rIyenj8C7ukg==" workbookSaltValue="o04sL+j7U0RfTbYLF0UXQg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<sst xmlns="http://schemas.openxmlformats.org/spreadsheetml/2006/main" count="228" uniqueCount="114">
  <si>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</si>
  <si>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</si>
  <si>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</si>
  <si>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</si>
  <si>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</si>
  <si>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</si>
  <si>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</si>
  <si>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</si>
  <si>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</si>
  <si>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</si>
  <si>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</si>
  <si>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</si>
  <si>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</si>
  <si>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</si>
  <si>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</si>
  <si>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</si>
  <si>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</si>
  <si>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</si>
  <si>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</si>
  <si>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</si>
  <si>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</si>
  <si>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</si>
  <si>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</si>
  <si>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</si>
  <si>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</si>
  <si>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</si>
  <si>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</si>
  <si>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</si>
  <si>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</si>
  <si>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</si>
  <si>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</si>
  <si>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</si>
  <si>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</si>
  <si>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</si>
  <si>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</si>
  <si>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</si>
  <si>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</si>
  <si>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</si>
  <si>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</si>
  <si>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</si>
  <si>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</si>
  <si>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</si>
  <si>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</si>
  <si>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</si>
  <si>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</si>
  <si>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</si>
  <si>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</si>
  <si>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</si>
  <si>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</si>
  <si>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</si>
  <si>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</si>
  <si>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</si>
  <si>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</si>
  <si>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</si>
  <si>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</si>
  <si>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</si>
  <si>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</si>
  <si>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</si>
  <si>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</si>
  <si>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</si>
  <si>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</si>
  <si>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</si>
  <si>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</si>
  <si>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</si>
  <si>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</si>
  <si>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</si>
  <si>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</si>
  <si>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</si>
  <si>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</si>
  <si>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</si>
  <si>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</si>
  <si>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</si>
  <si>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</si>
  <si>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</si>
  <si>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</si>
  <si>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</si>
  <si>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</si>
  <si>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</si>
  <si>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</si>
  <si>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</si>
  <si>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</si>
  <si>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</si>
  <si>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</si>
  <si>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</si>
  <si>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</si>
  <si>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</si>
  <si>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</si>
  <si>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</si>
  <si>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</si>
  <si>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</si>
  <si>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</si>
  <si>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</si>
  <si>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</si>
  <si>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</si>
  <si>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</si>
  <si>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</si>
  <si>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</si>
  <si>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</si>
  <si>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</si>
  <si>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</si>
  <si>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</si>
  <si>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</si>
  <si>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</si>
  <si>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</si>
  <si>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</si>
  <si>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</si>
  <si>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</si>
  <si>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</si>
  <si>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</si>
  <si>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</si>
  <si>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</si>
  <si>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経営に関する指標から、現時点での経営状況は健全であると判断している。
　しかしながら、これまでの建設投資により多額の企業債残高を有しているほか、大規模事業である仁井田浄水場の全面更新が進行中であり、企業債残高はさらに増加する。
　また、今後も、人口減による給水収益の減少が見込まれるなか、老朽施設の更新も進める必要があることから、これまで以上に事業運営の効率化を図る必要がある。</t>
    <phoneticPr fontId="4"/>
  </si>
  <si>
    <t>　施設全体の減価償却の状況は横ばいとなったものの、資産の老朽化が進んでいる。
　管路については、全国平均や類似団体平均と比較して、経年化率が低い値、更新率が高い値である。
　今後も長期の視点に立った更新計画に基づき、更新を進める必要がある。</t>
    <rPh sb="14" eb="15">
      <t>ヨコ</t>
    </rPh>
    <phoneticPr fontId="4"/>
  </si>
  <si>
    <t xml:space="preserve">　「①経常収支比率」および「⑤料金回収率」は100％以上を維持しており、給水収益による事業運営が成り立っている。
　「②累積欠損金比率」は0%を維持している。
　「③流動比率」は100％以上であり、短期的な債務に対する支払能力を有していると言える。
　「④企業債残高対給水収益比率」については、企業債残高の増加に伴い上昇し、全国平均や類似団体平均と比較して高い値となっている。
　「⑥給水原価」は、全国平均や類似団体平均と比較してやや高い値となっている。動力費や物価高騰の影響を受けて上昇傾向である。
　「⑦施設利用率」は、全国平均や類似団体平均と比較して低い値となっており、水需要の減少により、効率性が低い状態になっていることから、ダウンサイジングを考慮した施設規模の適正化を図る。
　「⑧有収率」については、全国平均や類似団体平均と比較してやや高い値となっているが、継続的な漏水箇所の調査・修繕に努める必要がある。
</t>
    <rPh sb="147" eb="150">
      <t>キギョウサイ</t>
    </rPh>
    <rPh sb="150" eb="152">
      <t>ザンダカ</t>
    </rPh>
    <rPh sb="153" eb="155">
      <t>ゾウカ</t>
    </rPh>
    <rPh sb="156" eb="157">
      <t>トモナ</t>
    </rPh>
    <rPh sb="158" eb="160">
      <t>ジョウショウ</t>
    </rPh>
    <rPh sb="239" eb="240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</si>
</sst>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1.1299999999999999</c:v>
                </c:pt>
                <c:pt idx="1">
                  <c:v>1.1499999999999999</c:v>
                </c:pt>
                <c:pt idx="2">
                  <c:v>1.07</c:v>
                </c:pt>
                <c:pt idx="3">
                  <c:v>1.23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1-4748-A0D3-09A4F060D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0.73</c:v>
                </c:pt>
                <c:pt idx="1">
                  <c:v>0.79</c:v>
                </c:pt>
                <c:pt idx="2">
                  <c:v>0.75</c:v>
                </c:pt>
                <c:pt idx="3">
                  <c:v>0.67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1-4748-A0D3-09A4F060D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48.97</c:v>
                </c:pt>
                <c:pt idx="1">
                  <c:v>49.09</c:v>
                </c:pt>
                <c:pt idx="2">
                  <c:v>48.42</c:v>
                </c:pt>
                <c:pt idx="3">
                  <c:v>47.55</c:v>
                </c:pt>
                <c:pt idx="4">
                  <c:v>47.16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7-45CB-BA3E-1FB48E3D6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64.41</c:v>
                </c:pt>
                <c:pt idx="2">
                  <c:v>64.11</c:v>
                </c:pt>
                <c:pt idx="3">
                  <c:v>61.56</c:v>
                </c:pt>
                <c:pt idx="4">
                  <c:v>60.84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7-45CB-BA3E-1FB48E3D6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91.19</c:v>
                </c:pt>
                <c:pt idx="1">
                  <c:v>91.24</c:v>
                </c:pt>
                <c:pt idx="2">
                  <c:v>91.83</c:v>
                </c:pt>
                <c:pt idx="3">
                  <c:v>91.9</c:v>
                </c:pt>
                <c:pt idx="4">
                  <c:v>90.69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2-49D3-88D9-43987628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91.64</c:v>
                </c:pt>
                <c:pt idx="2">
                  <c:v>92.09</c:v>
                </c:pt>
                <c:pt idx="3">
                  <c:v>90.11</c:v>
                </c:pt>
                <c:pt idx="4">
                  <c:v>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2-49D3-88D9-43987628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113.08</c:v>
                </c:pt>
                <c:pt idx="1">
                  <c:v>115.19</c:v>
                </c:pt>
                <c:pt idx="2">
                  <c:v>118.26</c:v>
                </c:pt>
                <c:pt idx="3">
                  <c:v>114.23</c:v>
                </c:pt>
                <c:pt idx="4">
                  <c:v>110.21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250-9437-A750C28B6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113.57</c:v>
                </c:pt>
                <c:pt idx="1">
                  <c:v>112.59</c:v>
                </c:pt>
                <c:pt idx="2">
                  <c:v>113.87</c:v>
                </c:pt>
                <c:pt idx="3">
                  <c:v>110.04</c:v>
                </c:pt>
                <c:pt idx="4">
                  <c:v>109.67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E-4250-9437-A750C28B6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51.95</c:v>
                </c:pt>
                <c:pt idx="2">
                  <c:v>53.04</c:v>
                </c:pt>
                <c:pt idx="3">
                  <c:v>53.63</c:v>
                </c:pt>
                <c:pt idx="4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9-47D7-9A05-2EC41AB9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51.13</c:v>
                </c:pt>
                <c:pt idx="1">
                  <c:v>51.62</c:v>
                </c:pt>
                <c:pt idx="2">
                  <c:v>52.16</c:v>
                </c:pt>
                <c:pt idx="3">
                  <c:v>51.49</c:v>
                </c:pt>
                <c:pt idx="4">
                  <c:v>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9-47D7-9A05-2EC41AB9B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6.52</c:v>
                </c:pt>
                <c:pt idx="1">
                  <c:v>6.97</c:v>
                </c:pt>
                <c:pt idx="2">
                  <c:v>10.14</c:v>
                </c:pt>
                <c:pt idx="3">
                  <c:v>10.39</c:v>
                </c:pt>
                <c:pt idx="4">
                  <c:v>11.07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D-4F11-816C-274C3D3A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23.68</c:v>
                </c:pt>
                <c:pt idx="2">
                  <c:v>25.76</c:v>
                </c:pt>
                <c:pt idx="3">
                  <c:v>25.18</c:v>
                </c:pt>
                <c:pt idx="4">
                  <c:v>26.52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D-4F11-816C-274C3D3A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1-4F31-A0A8-0E3DBC06E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1-4F31-A0A8-0E3DBC06E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433.01</c:v>
                </c:pt>
                <c:pt idx="1">
                  <c:v>505.06</c:v>
                </c:pt>
                <c:pt idx="2">
                  <c:v>547.69000000000005</c:v>
                </c:pt>
                <c:pt idx="3">
                  <c:v>571.24</c:v>
                </c:pt>
                <c:pt idx="4">
                  <c:v>442.11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D-47BB-9CC4-05CF9589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250.03</c:v>
                </c:pt>
                <c:pt idx="1">
                  <c:v>239.45</c:v>
                </c:pt>
                <c:pt idx="2">
                  <c:v>246.01</c:v>
                </c:pt>
                <c:pt idx="3">
                  <c:v>297.54000000000002</c:v>
                </c:pt>
                <c:pt idx="4">
                  <c:v>289.44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D-47BB-9CC4-05CF9589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383.07</c:v>
                </c:pt>
                <c:pt idx="1">
                  <c:v>379.01</c:v>
                </c:pt>
                <c:pt idx="2">
                  <c:v>373.51</c:v>
                </c:pt>
                <c:pt idx="3">
                  <c:v>373.43</c:v>
                </c:pt>
                <c:pt idx="4">
                  <c:v>392.21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B-42A9-8B27-8C59E953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254.19</c:v>
                </c:pt>
                <c:pt idx="1">
                  <c:v>259.56</c:v>
                </c:pt>
                <c:pt idx="2">
                  <c:v>248.92</c:v>
                </c:pt>
                <c:pt idx="3">
                  <c:v>294.73</c:v>
                </c:pt>
                <c:pt idx="4">
                  <c:v>301.23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B-42A9-8B27-8C59E953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110.34</c:v>
                </c:pt>
                <c:pt idx="1">
                  <c:v>112.31</c:v>
                </c:pt>
                <c:pt idx="2">
                  <c:v>114.99</c:v>
                </c:pt>
                <c:pt idx="3">
                  <c:v>110.86</c:v>
                </c:pt>
                <c:pt idx="4">
                  <c:v>105.75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A-43C8-AF14-77CDD02F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107.42</c:v>
                </c:pt>
                <c:pt idx="1">
                  <c:v>105.07</c:v>
                </c:pt>
                <c:pt idx="2">
                  <c:v>107.54</c:v>
                </c:pt>
                <c:pt idx="3">
                  <c:v>99.41</c:v>
                </c:pt>
                <c:pt idx="4">
                  <c:v>101.11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A-43C8-AF14-77CDD02F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172.45</c:v>
                </c:pt>
                <c:pt idx="1">
                  <c:v>167.94</c:v>
                </c:pt>
                <c:pt idx="2">
                  <c:v>164.78</c:v>
                </c:pt>
                <c:pt idx="3">
                  <c:v>171.57</c:v>
                </c:pt>
                <c:pt idx="4">
                  <c:v>181.2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18A-855A-ED8D92D1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157.19</c:v>
                </c:pt>
                <c:pt idx="1">
                  <c:v>153.71</c:v>
                </c:pt>
                <c:pt idx="2">
                  <c:v>155.9</c:v>
                </c:pt>
                <c:pt idx="3">
                  <c:v>170.87</c:v>
                </c:pt>
                <c:pt idx="4">
                  <c:v>171.09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E-418A-855A-ED8D92D1A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6" t="str">
        <f>データ!H6</f>
        <v>秋田県　秋田市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76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2"/>
      <c r="AL7" s="50" t="s">
        <v>6</v>
      </c>
      <c r="AM7" s="50"/>
      <c r="AN7" s="50"/>
      <c r="AO7" s="50"/>
      <c r="AP7" s="50"/>
      <c r="AQ7" s="50"/>
      <c r="AR7" s="50"/>
      <c r="AS7" s="50"/>
      <c r="AT7" s="48" t="s">
        <v>7</v>
      </c>
      <c r="AU7" s="49"/>
      <c r="AV7" s="49"/>
      <c r="AW7" s="49"/>
      <c r="AX7" s="49"/>
      <c r="AY7" s="49"/>
      <c r="AZ7" s="49"/>
      <c r="BA7" s="49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88" t="s">
        <v>9</v>
      </c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90"/>
    </row>
    <row r="8" spans="1:78" ht="18.75" customHeight="1" x14ac:dyDescent="0.15">
      <c r="A8" s="2"/>
      <c r="B8" s="81" t="str">
        <f>データ!$I$6</f>
        <v>法適用</v>
      </c>
      <c r="C8" s="82"/>
      <c r="D8" s="82"/>
      <c r="E8" s="82"/>
      <c r="F8" s="82"/>
      <c r="G8" s="82"/>
      <c r="H8" s="82"/>
      <c r="I8" s="81" t="str">
        <f>データ!$J$6</f>
        <v>水道事業</v>
      </c>
      <c r="J8" s="82"/>
      <c r="K8" s="82"/>
      <c r="L8" s="82"/>
      <c r="M8" s="82"/>
      <c r="N8" s="82"/>
      <c r="O8" s="83"/>
      <c r="P8" s="84" t="str">
        <f>データ!$K$6</f>
        <v>末端給水事業</v>
      </c>
      <c r="Q8" s="84"/>
      <c r="R8" s="84"/>
      <c r="S8" s="84"/>
      <c r="T8" s="84"/>
      <c r="U8" s="84"/>
      <c r="V8" s="84"/>
      <c r="W8" s="84" t="str">
        <f>データ!$L$6</f>
        <v>A2</v>
      </c>
      <c r="X8" s="84"/>
      <c r="Y8" s="84"/>
      <c r="Z8" s="84"/>
      <c r="AA8" s="84"/>
      <c r="AB8" s="84"/>
      <c r="AC8" s="84"/>
      <c r="AD8" s="84" t="str">
        <f>データ!$M$6</f>
        <v>自治体職員</v>
      </c>
      <c r="AE8" s="84"/>
      <c r="AF8" s="84"/>
      <c r="AG8" s="84"/>
      <c r="AH8" s="84"/>
      <c r="AI8" s="84"/>
      <c r="AJ8" s="84"/>
      <c r="AK8" s="2"/>
      <c r="AL8" s="75">
        <f>データ!$R$6</f>
        <v>297316</v>
      </c>
      <c r="AM8" s="75"/>
      <c r="AN8" s="75"/>
      <c r="AO8" s="75"/>
      <c r="AP8" s="75"/>
      <c r="AQ8" s="75"/>
      <c r="AR8" s="75"/>
      <c r="AS8" s="75"/>
      <c r="AT8" s="36">
        <f>データ!$S$6</f>
        <v>906.07</v>
      </c>
      <c r="AU8" s="37"/>
      <c r="AV8" s="37"/>
      <c r="AW8" s="37"/>
      <c r="AX8" s="37"/>
      <c r="AY8" s="37"/>
      <c r="AZ8" s="37"/>
      <c r="BA8" s="37"/>
      <c r="BB8" s="58">
        <f>データ!$T$6</f>
        <v>328.14</v>
      </c>
      <c r="BC8" s="58"/>
      <c r="BD8" s="58"/>
      <c r="BE8" s="58"/>
      <c r="BF8" s="58"/>
      <c r="BG8" s="58"/>
      <c r="BH8" s="58"/>
      <c r="BI8" s="58"/>
      <c r="BJ8" s="3"/>
      <c r="BK8" s="3"/>
      <c r="BL8" s="77" t="s">
        <v>10</v>
      </c>
      <c r="BM8" s="78"/>
      <c r="BN8" s="79" t="s">
        <v>11</v>
      </c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8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76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2"/>
      <c r="AI9" s="2"/>
      <c r="AJ9" s="2"/>
      <c r="AK9" s="2"/>
      <c r="AL9" s="50" t="s">
        <v>16</v>
      </c>
      <c r="AM9" s="50"/>
      <c r="AN9" s="50"/>
      <c r="AO9" s="50"/>
      <c r="AP9" s="50"/>
      <c r="AQ9" s="50"/>
      <c r="AR9" s="50"/>
      <c r="AS9" s="50"/>
      <c r="AT9" s="48" t="s">
        <v>17</v>
      </c>
      <c r="AU9" s="49"/>
      <c r="AV9" s="49"/>
      <c r="AW9" s="49"/>
      <c r="AX9" s="49"/>
      <c r="AY9" s="49"/>
      <c r="AZ9" s="49"/>
      <c r="BA9" s="49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19</v>
      </c>
      <c r="BM9" s="52"/>
      <c r="BN9" s="53" t="s">
        <v>20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65.510000000000005</v>
      </c>
      <c r="J10" s="37"/>
      <c r="K10" s="37"/>
      <c r="L10" s="37"/>
      <c r="M10" s="37"/>
      <c r="N10" s="37"/>
      <c r="O10" s="74"/>
      <c r="P10" s="58">
        <f>データ!$P$6</f>
        <v>99.69</v>
      </c>
      <c r="Q10" s="58"/>
      <c r="R10" s="58"/>
      <c r="S10" s="58"/>
      <c r="T10" s="58"/>
      <c r="U10" s="58"/>
      <c r="V10" s="58"/>
      <c r="W10" s="75">
        <f>データ!$Q$6</f>
        <v>2860</v>
      </c>
      <c r="X10" s="75"/>
      <c r="Y10" s="75"/>
      <c r="Z10" s="75"/>
      <c r="AA10" s="75"/>
      <c r="AB10" s="75"/>
      <c r="AC10" s="75"/>
      <c r="AD10" s="2"/>
      <c r="AE10" s="2"/>
      <c r="AF10" s="2"/>
      <c r="AG10" s="2"/>
      <c r="AH10" s="2"/>
      <c r="AI10" s="2"/>
      <c r="AJ10" s="2"/>
      <c r="AK10" s="2"/>
      <c r="AL10" s="75">
        <f>データ!$U$6</f>
        <v>294143</v>
      </c>
      <c r="AM10" s="75"/>
      <c r="AN10" s="75"/>
      <c r="AO10" s="75"/>
      <c r="AP10" s="75"/>
      <c r="AQ10" s="75"/>
      <c r="AR10" s="75"/>
      <c r="AS10" s="75"/>
      <c r="AT10" s="36">
        <f>データ!$V$6</f>
        <v>293.12</v>
      </c>
      <c r="AU10" s="37"/>
      <c r="AV10" s="37"/>
      <c r="AW10" s="37"/>
      <c r="AX10" s="37"/>
      <c r="AY10" s="37"/>
      <c r="AZ10" s="37"/>
      <c r="BA10" s="37"/>
      <c r="BB10" s="58">
        <f>データ!$W$6</f>
        <v>1003.49</v>
      </c>
      <c r="BC10" s="58"/>
      <c r="BD10" s="58"/>
      <c r="BE10" s="58"/>
      <c r="BF10" s="58"/>
      <c r="BG10" s="58"/>
      <c r="BH10" s="58"/>
      <c r="BI10" s="58"/>
      <c r="BJ10" s="2"/>
      <c r="BK10" s="2"/>
      <c r="BL10" s="59" t="s">
        <v>21</v>
      </c>
      <c r="BM10" s="60"/>
      <c r="BN10" s="61" t="s">
        <v>22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68" t="s">
        <v>25</v>
      </c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70"/>
    </row>
    <row r="15" spans="1:78" ht="13.5" customHeight="1" x14ac:dyDescent="0.15">
      <c r="A15" s="2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2"/>
      <c r="BL15" s="71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113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1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1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1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1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1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1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1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1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1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1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1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1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1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1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1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1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1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1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1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1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1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1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1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1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58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1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1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1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1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112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3"/>
    </row>
    <row r="60" spans="1:78" ht="13.5" customHeight="1" x14ac:dyDescent="0.15">
      <c r="A60" s="2"/>
      <c r="B60" s="45" t="s">
        <v>27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7"/>
      <c r="BK60" s="2"/>
      <c r="BL60" s="4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3"/>
    </row>
    <row r="61" spans="1:78" ht="13.5" customHeight="1" x14ac:dyDescent="0.15">
      <c r="A61" s="2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7"/>
      <c r="BK61" s="2"/>
      <c r="BL61" s="4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4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111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1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1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1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1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1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1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1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1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1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1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1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1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1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1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1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5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7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SvCEgYcj2hPO0kYPse8kitalfNF0Ae84qgr73H9L+TFZzgNBBLJVTBZdzn1uOUIYVVN50pzSmwBia3s60ut0cg==" saltValue="a64aNQ/FxsUfgOnXVZqxI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92" t="s">
        <v>50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51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52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54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55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56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57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58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59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60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61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62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63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64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52019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秋田県　秋田市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A2</v>
      </c>
      <c r="M6" s="20" t="str">
        <f t="shared" si="3"/>
        <v>自治体職員</v>
      </c>
      <c r="N6" s="21" t="str">
        <f t="shared" si="3"/>
        <v>-</v>
      </c>
      <c r="O6" s="21">
        <f t="shared" si="3"/>
        <v>65.510000000000005</v>
      </c>
      <c r="P6" s="21">
        <f t="shared" si="3"/>
        <v>99.69</v>
      </c>
      <c r="Q6" s="21">
        <f t="shared" si="3"/>
        <v>2860</v>
      </c>
      <c r="R6" s="21">
        <f t="shared" si="3"/>
        <v>297316</v>
      </c>
      <c r="S6" s="21">
        <f t="shared" si="3"/>
        <v>906.07</v>
      </c>
      <c r="T6" s="21">
        <f t="shared" si="3"/>
        <v>328.14</v>
      </c>
      <c r="U6" s="21">
        <f t="shared" si="3"/>
        <v>294143</v>
      </c>
      <c r="V6" s="21">
        <f t="shared" si="3"/>
        <v>293.12</v>
      </c>
      <c r="W6" s="21">
        <f t="shared" si="3"/>
        <v>1003.49</v>
      </c>
      <c r="X6" s="22">
        <f>IF(X7="",NA(),X7)</f>
        <v>113.08</v>
      </c>
      <c r="Y6" s="22">
        <f t="shared" ref="Y6:AG6" si="4">IF(Y7="",NA(),Y7)</f>
        <v>115.19</v>
      </c>
      <c r="Z6" s="22">
        <f t="shared" si="4"/>
        <v>118.26</v>
      </c>
      <c r="AA6" s="22">
        <f t="shared" si="4"/>
        <v>114.23</v>
      </c>
      <c r="AB6" s="22">
        <f t="shared" si="4"/>
        <v>110.21</v>
      </c>
      <c r="AC6" s="22">
        <f t="shared" si="4"/>
        <v>113.57</v>
      </c>
      <c r="AD6" s="22">
        <f t="shared" si="4"/>
        <v>112.59</v>
      </c>
      <c r="AE6" s="22">
        <f t="shared" si="4"/>
        <v>113.87</v>
      </c>
      <c r="AF6" s="22">
        <f t="shared" si="4"/>
        <v>110.04</v>
      </c>
      <c r="AG6" s="22">
        <f t="shared" si="4"/>
        <v>109.67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2">
        <f t="shared" si="5"/>
        <v>0.13</v>
      </c>
      <c r="AR6" s="21">
        <f t="shared" si="5"/>
        <v>0</v>
      </c>
      <c r="AS6" s="21" t="str">
        <f>IF(AS7="","",IF(AS7="-","【-】","【"&amp;SUBSTITUTE(TEXT(AS7,"#,##0.00"),"-","△")&amp;"】"))</f>
        <v>【1.50】</v>
      </c>
      <c r="AT6" s="22">
        <f>IF(AT7="",NA(),AT7)</f>
        <v>433.01</v>
      </c>
      <c r="AU6" s="22">
        <f t="shared" ref="AU6:BC6" si="6">IF(AU7="",NA(),AU7)</f>
        <v>505.06</v>
      </c>
      <c r="AV6" s="22">
        <f t="shared" si="6"/>
        <v>547.69000000000005</v>
      </c>
      <c r="AW6" s="22">
        <f t="shared" si="6"/>
        <v>571.24</v>
      </c>
      <c r="AX6" s="22">
        <f t="shared" si="6"/>
        <v>442.11</v>
      </c>
      <c r="AY6" s="22">
        <f t="shared" si="6"/>
        <v>250.03</v>
      </c>
      <c r="AZ6" s="22">
        <f t="shared" si="6"/>
        <v>239.45</v>
      </c>
      <c r="BA6" s="22">
        <f t="shared" si="6"/>
        <v>246.01</v>
      </c>
      <c r="BB6" s="22">
        <f t="shared" si="6"/>
        <v>297.54000000000002</v>
      </c>
      <c r="BC6" s="22">
        <f t="shared" si="6"/>
        <v>289.44</v>
      </c>
      <c r="BD6" s="21" t="str">
        <f>IF(BD7="","",IF(BD7="-","【-】","【"&amp;SUBSTITUTE(TEXT(BD7,"#,##0.00"),"-","△")&amp;"】"))</f>
        <v>【243.36】</v>
      </c>
      <c r="BE6" s="22">
        <f>IF(BE7="",NA(),BE7)</f>
        <v>383.07</v>
      </c>
      <c r="BF6" s="22">
        <f t="shared" ref="BF6:BN6" si="7">IF(BF7="",NA(),BF7)</f>
        <v>379.01</v>
      </c>
      <c r="BG6" s="22">
        <f t="shared" si="7"/>
        <v>373.51</v>
      </c>
      <c r="BH6" s="22">
        <f t="shared" si="7"/>
        <v>373.43</v>
      </c>
      <c r="BI6" s="22">
        <f t="shared" si="7"/>
        <v>392.21</v>
      </c>
      <c r="BJ6" s="22">
        <f t="shared" si="7"/>
        <v>254.19</v>
      </c>
      <c r="BK6" s="22">
        <f t="shared" si="7"/>
        <v>259.56</v>
      </c>
      <c r="BL6" s="22">
        <f t="shared" si="7"/>
        <v>248.92</v>
      </c>
      <c r="BM6" s="22">
        <f t="shared" si="7"/>
        <v>294.73</v>
      </c>
      <c r="BN6" s="22">
        <f t="shared" si="7"/>
        <v>301.23</v>
      </c>
      <c r="BO6" s="21" t="str">
        <f>IF(BO7="","",IF(BO7="-","【-】","【"&amp;SUBSTITUTE(TEXT(BO7,"#,##0.00"),"-","△")&amp;"】"))</f>
        <v>【265.93】</v>
      </c>
      <c r="BP6" s="22">
        <f>IF(BP7="",NA(),BP7)</f>
        <v>110.34</v>
      </c>
      <c r="BQ6" s="22">
        <f t="shared" ref="BQ6:BY6" si="8">IF(BQ7="",NA(),BQ7)</f>
        <v>112.31</v>
      </c>
      <c r="BR6" s="22">
        <f t="shared" si="8"/>
        <v>114.99</v>
      </c>
      <c r="BS6" s="22">
        <f t="shared" si="8"/>
        <v>110.86</v>
      </c>
      <c r="BT6" s="22">
        <f t="shared" si="8"/>
        <v>105.75</v>
      </c>
      <c r="BU6" s="22">
        <f t="shared" si="8"/>
        <v>107.42</v>
      </c>
      <c r="BV6" s="22">
        <f t="shared" si="8"/>
        <v>105.07</v>
      </c>
      <c r="BW6" s="22">
        <f t="shared" si="8"/>
        <v>107.54</v>
      </c>
      <c r="BX6" s="22">
        <f t="shared" si="8"/>
        <v>99.41</v>
      </c>
      <c r="BY6" s="22">
        <f t="shared" si="8"/>
        <v>101.11</v>
      </c>
      <c r="BZ6" s="21" t="str">
        <f>IF(BZ7="","",IF(BZ7="-","【-】","【"&amp;SUBSTITUTE(TEXT(BZ7,"#,##0.00"),"-","△")&amp;"】"))</f>
        <v>【97.82】</v>
      </c>
      <c r="CA6" s="22">
        <f>IF(CA7="",NA(),CA7)</f>
        <v>172.45</v>
      </c>
      <c r="CB6" s="22">
        <f t="shared" ref="CB6:CJ6" si="9">IF(CB7="",NA(),CB7)</f>
        <v>167.94</v>
      </c>
      <c r="CC6" s="22">
        <f t="shared" si="9"/>
        <v>164.78</v>
      </c>
      <c r="CD6" s="22">
        <f t="shared" si="9"/>
        <v>171.57</v>
      </c>
      <c r="CE6" s="22">
        <f t="shared" si="9"/>
        <v>181.2</v>
      </c>
      <c r="CF6" s="22">
        <f t="shared" si="9"/>
        <v>157.19</v>
      </c>
      <c r="CG6" s="22">
        <f t="shared" si="9"/>
        <v>153.71</v>
      </c>
      <c r="CH6" s="22">
        <f t="shared" si="9"/>
        <v>155.9</v>
      </c>
      <c r="CI6" s="22">
        <f t="shared" si="9"/>
        <v>170.87</v>
      </c>
      <c r="CJ6" s="22">
        <f t="shared" si="9"/>
        <v>171.09</v>
      </c>
      <c r="CK6" s="21" t="str">
        <f>IF(CK7="","",IF(CK7="-","【-】","【"&amp;SUBSTITUTE(TEXT(CK7,"#,##0.00"),"-","△")&amp;"】"))</f>
        <v>【177.56】</v>
      </c>
      <c r="CL6" s="22">
        <f>IF(CL7="",NA(),CL7)</f>
        <v>48.97</v>
      </c>
      <c r="CM6" s="22">
        <f t="shared" ref="CM6:CU6" si="10">IF(CM7="",NA(),CM7)</f>
        <v>49.09</v>
      </c>
      <c r="CN6" s="22">
        <f t="shared" si="10"/>
        <v>48.42</v>
      </c>
      <c r="CO6" s="22">
        <f t="shared" si="10"/>
        <v>47.55</v>
      </c>
      <c r="CP6" s="22">
        <f t="shared" si="10"/>
        <v>47.16</v>
      </c>
      <c r="CQ6" s="22">
        <f t="shared" si="10"/>
        <v>63.16</v>
      </c>
      <c r="CR6" s="22">
        <f t="shared" si="10"/>
        <v>64.41</v>
      </c>
      <c r="CS6" s="22">
        <f t="shared" si="10"/>
        <v>64.11</v>
      </c>
      <c r="CT6" s="22">
        <f t="shared" si="10"/>
        <v>61.56</v>
      </c>
      <c r="CU6" s="22">
        <f t="shared" si="10"/>
        <v>60.84</v>
      </c>
      <c r="CV6" s="21" t="str">
        <f>IF(CV7="","",IF(CV7="-","【-】","【"&amp;SUBSTITUTE(TEXT(CV7,"#,##0.00"),"-","△")&amp;"】"))</f>
        <v>【59.81】</v>
      </c>
      <c r="CW6" s="22">
        <f>IF(CW7="",NA(),CW7)</f>
        <v>91.19</v>
      </c>
      <c r="CX6" s="22">
        <f t="shared" ref="CX6:DF6" si="11">IF(CX7="",NA(),CX7)</f>
        <v>91.24</v>
      </c>
      <c r="CY6" s="22">
        <f t="shared" si="11"/>
        <v>91.83</v>
      </c>
      <c r="CZ6" s="22">
        <f t="shared" si="11"/>
        <v>91.9</v>
      </c>
      <c r="DA6" s="22">
        <f t="shared" si="11"/>
        <v>90.69</v>
      </c>
      <c r="DB6" s="22">
        <f t="shared" si="11"/>
        <v>91.48</v>
      </c>
      <c r="DC6" s="22">
        <f t="shared" si="11"/>
        <v>91.64</v>
      </c>
      <c r="DD6" s="22">
        <f t="shared" si="11"/>
        <v>92.09</v>
      </c>
      <c r="DE6" s="22">
        <f t="shared" si="11"/>
        <v>90.11</v>
      </c>
      <c r="DF6" s="22">
        <f t="shared" si="11"/>
        <v>89.73</v>
      </c>
      <c r="DG6" s="21" t="str">
        <f>IF(DG7="","",IF(DG7="-","【-】","【"&amp;SUBSTITUTE(TEXT(DG7,"#,##0.00"),"-","△")&amp;"】"))</f>
        <v>【89.42】</v>
      </c>
      <c r="DH6" s="22">
        <f>IF(DH7="",NA(),DH7)</f>
        <v>51.03</v>
      </c>
      <c r="DI6" s="22">
        <f t="shared" ref="DI6:DQ6" si="12">IF(DI7="",NA(),DI7)</f>
        <v>51.95</v>
      </c>
      <c r="DJ6" s="22">
        <f t="shared" si="12"/>
        <v>53.04</v>
      </c>
      <c r="DK6" s="22">
        <f t="shared" si="12"/>
        <v>53.63</v>
      </c>
      <c r="DL6" s="22">
        <f t="shared" si="12"/>
        <v>53.6</v>
      </c>
      <c r="DM6" s="22">
        <f t="shared" si="12"/>
        <v>51.13</v>
      </c>
      <c r="DN6" s="22">
        <f t="shared" si="12"/>
        <v>51.62</v>
      </c>
      <c r="DO6" s="22">
        <f t="shared" si="12"/>
        <v>52.16</v>
      </c>
      <c r="DP6" s="22">
        <f t="shared" si="12"/>
        <v>51.49</v>
      </c>
      <c r="DQ6" s="22">
        <f t="shared" si="12"/>
        <v>51.94</v>
      </c>
      <c r="DR6" s="21" t="str">
        <f>IF(DR7="","",IF(DR7="-","【-】","【"&amp;SUBSTITUTE(TEXT(DR7,"#,##0.00"),"-","△")&amp;"】"))</f>
        <v>【52.02】</v>
      </c>
      <c r="DS6" s="22">
        <f>IF(DS7="",NA(),DS7)</f>
        <v>6.52</v>
      </c>
      <c r="DT6" s="22">
        <f t="shared" ref="DT6:EB6" si="13">IF(DT7="",NA(),DT7)</f>
        <v>6.97</v>
      </c>
      <c r="DU6" s="22">
        <f t="shared" si="13"/>
        <v>10.14</v>
      </c>
      <c r="DV6" s="22">
        <f t="shared" si="13"/>
        <v>10.39</v>
      </c>
      <c r="DW6" s="22">
        <f t="shared" si="13"/>
        <v>11.07</v>
      </c>
      <c r="DX6" s="22">
        <f t="shared" si="13"/>
        <v>22.41</v>
      </c>
      <c r="DY6" s="22">
        <f t="shared" si="13"/>
        <v>23.68</v>
      </c>
      <c r="DZ6" s="22">
        <f t="shared" si="13"/>
        <v>25.76</v>
      </c>
      <c r="EA6" s="22">
        <f t="shared" si="13"/>
        <v>25.18</v>
      </c>
      <c r="EB6" s="22">
        <f t="shared" si="13"/>
        <v>26.52</v>
      </c>
      <c r="EC6" s="21" t="str">
        <f>IF(EC7="","",IF(EC7="-","【-】","【"&amp;SUBSTITUTE(TEXT(EC7,"#,##0.00"),"-","△")&amp;"】"))</f>
        <v>【25.37】</v>
      </c>
      <c r="ED6" s="22">
        <f>IF(ED7="",NA(),ED7)</f>
        <v>1.1299999999999999</v>
      </c>
      <c r="EE6" s="22">
        <f t="shared" ref="EE6:EM6" si="14">IF(EE7="",NA(),EE7)</f>
        <v>1.1499999999999999</v>
      </c>
      <c r="EF6" s="22">
        <f t="shared" si="14"/>
        <v>1.07</v>
      </c>
      <c r="EG6" s="22">
        <f t="shared" si="14"/>
        <v>1.23</v>
      </c>
      <c r="EH6" s="22">
        <f t="shared" si="14"/>
        <v>1.1000000000000001</v>
      </c>
      <c r="EI6" s="22">
        <f t="shared" si="14"/>
        <v>0.73</v>
      </c>
      <c r="EJ6" s="22">
        <f t="shared" si="14"/>
        <v>0.79</v>
      </c>
      <c r="EK6" s="22">
        <f t="shared" si="14"/>
        <v>0.75</v>
      </c>
      <c r="EL6" s="22">
        <f t="shared" si="14"/>
        <v>0.67</v>
      </c>
      <c r="EM6" s="22">
        <f t="shared" si="14"/>
        <v>0.61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52019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65.510000000000005</v>
      </c>
      <c r="P7" s="25">
        <v>99.69</v>
      </c>
      <c r="Q7" s="25">
        <v>2860</v>
      </c>
      <c r="R7" s="25">
        <v>297316</v>
      </c>
      <c r="S7" s="25">
        <v>906.07</v>
      </c>
      <c r="T7" s="25">
        <v>328.14</v>
      </c>
      <c r="U7" s="25">
        <v>294143</v>
      </c>
      <c r="V7" s="25">
        <v>293.12</v>
      </c>
      <c r="W7" s="25">
        <v>1003.49</v>
      </c>
      <c r="X7" s="25">
        <v>113.08</v>
      </c>
      <c r="Y7" s="25">
        <v>115.19</v>
      </c>
      <c r="Z7" s="25">
        <v>118.26</v>
      </c>
      <c r="AA7" s="25">
        <v>114.23</v>
      </c>
      <c r="AB7" s="25">
        <v>110.21</v>
      </c>
      <c r="AC7" s="25">
        <v>113.57</v>
      </c>
      <c r="AD7" s="25">
        <v>112.59</v>
      </c>
      <c r="AE7" s="25">
        <v>113.87</v>
      </c>
      <c r="AF7" s="25">
        <v>110.04</v>
      </c>
      <c r="AG7" s="25">
        <v>109.67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0.13</v>
      </c>
      <c r="AR7" s="25">
        <v>0</v>
      </c>
      <c r="AS7" s="25">
        <v>1.5</v>
      </c>
      <c r="AT7" s="25">
        <v>433.01</v>
      </c>
      <c r="AU7" s="25">
        <v>505.06</v>
      </c>
      <c r="AV7" s="25">
        <v>547.69000000000005</v>
      </c>
      <c r="AW7" s="25">
        <v>571.24</v>
      </c>
      <c r="AX7" s="25">
        <v>442.11</v>
      </c>
      <c r="AY7" s="25">
        <v>250.03</v>
      </c>
      <c r="AZ7" s="25">
        <v>239.45</v>
      </c>
      <c r="BA7" s="25">
        <v>246.01</v>
      </c>
      <c r="BB7" s="25">
        <v>297.54000000000002</v>
      </c>
      <c r="BC7" s="25">
        <v>289.44</v>
      </c>
      <c r="BD7" s="25">
        <v>243.36</v>
      </c>
      <c r="BE7" s="25">
        <v>383.07</v>
      </c>
      <c r="BF7" s="25">
        <v>379.01</v>
      </c>
      <c r="BG7" s="25">
        <v>373.51</v>
      </c>
      <c r="BH7" s="25">
        <v>373.43</v>
      </c>
      <c r="BI7" s="25">
        <v>392.21</v>
      </c>
      <c r="BJ7" s="25">
        <v>254.19</v>
      </c>
      <c r="BK7" s="25">
        <v>259.56</v>
      </c>
      <c r="BL7" s="25">
        <v>248.92</v>
      </c>
      <c r="BM7" s="25">
        <v>294.73</v>
      </c>
      <c r="BN7" s="25">
        <v>301.23</v>
      </c>
      <c r="BO7" s="25">
        <v>265.93</v>
      </c>
      <c r="BP7" s="25">
        <v>110.34</v>
      </c>
      <c r="BQ7" s="25">
        <v>112.31</v>
      </c>
      <c r="BR7" s="25">
        <v>114.99</v>
      </c>
      <c r="BS7" s="25">
        <v>110.86</v>
      </c>
      <c r="BT7" s="25">
        <v>105.75</v>
      </c>
      <c r="BU7" s="25">
        <v>107.42</v>
      </c>
      <c r="BV7" s="25">
        <v>105.07</v>
      </c>
      <c r="BW7" s="25">
        <v>107.54</v>
      </c>
      <c r="BX7" s="25">
        <v>99.41</v>
      </c>
      <c r="BY7" s="25">
        <v>101.11</v>
      </c>
      <c r="BZ7" s="25">
        <v>97.82</v>
      </c>
      <c r="CA7" s="25">
        <v>172.45</v>
      </c>
      <c r="CB7" s="25">
        <v>167.94</v>
      </c>
      <c r="CC7" s="25">
        <v>164.78</v>
      </c>
      <c r="CD7" s="25">
        <v>171.57</v>
      </c>
      <c r="CE7" s="25">
        <v>181.2</v>
      </c>
      <c r="CF7" s="25">
        <v>157.19</v>
      </c>
      <c r="CG7" s="25">
        <v>153.71</v>
      </c>
      <c r="CH7" s="25">
        <v>155.9</v>
      </c>
      <c r="CI7" s="25">
        <v>170.87</v>
      </c>
      <c r="CJ7" s="25">
        <v>171.09</v>
      </c>
      <c r="CK7" s="25">
        <v>177.56</v>
      </c>
      <c r="CL7" s="25">
        <v>48.97</v>
      </c>
      <c r="CM7" s="25">
        <v>49.09</v>
      </c>
      <c r="CN7" s="25">
        <v>48.42</v>
      </c>
      <c r="CO7" s="25">
        <v>47.55</v>
      </c>
      <c r="CP7" s="25">
        <v>47.16</v>
      </c>
      <c r="CQ7" s="25">
        <v>63.16</v>
      </c>
      <c r="CR7" s="25">
        <v>64.41</v>
      </c>
      <c r="CS7" s="25">
        <v>64.11</v>
      </c>
      <c r="CT7" s="25">
        <v>61.56</v>
      </c>
      <c r="CU7" s="25">
        <v>60.84</v>
      </c>
      <c r="CV7" s="25">
        <v>59.81</v>
      </c>
      <c r="CW7" s="25">
        <v>91.19</v>
      </c>
      <c r="CX7" s="25">
        <v>91.24</v>
      </c>
      <c r="CY7" s="25">
        <v>91.83</v>
      </c>
      <c r="CZ7" s="25">
        <v>91.9</v>
      </c>
      <c r="DA7" s="25">
        <v>90.69</v>
      </c>
      <c r="DB7" s="25">
        <v>91.48</v>
      </c>
      <c r="DC7" s="25">
        <v>91.64</v>
      </c>
      <c r="DD7" s="25">
        <v>92.09</v>
      </c>
      <c r="DE7" s="25">
        <v>90.11</v>
      </c>
      <c r="DF7" s="25">
        <v>89.73</v>
      </c>
      <c r="DG7" s="25">
        <v>89.42</v>
      </c>
      <c r="DH7" s="25">
        <v>51.03</v>
      </c>
      <c r="DI7" s="25">
        <v>51.95</v>
      </c>
      <c r="DJ7" s="25">
        <v>53.04</v>
      </c>
      <c r="DK7" s="25">
        <v>53.63</v>
      </c>
      <c r="DL7" s="25">
        <v>53.6</v>
      </c>
      <c r="DM7" s="25">
        <v>51.13</v>
      </c>
      <c r="DN7" s="25">
        <v>51.62</v>
      </c>
      <c r="DO7" s="25">
        <v>52.16</v>
      </c>
      <c r="DP7" s="25">
        <v>51.49</v>
      </c>
      <c r="DQ7" s="25">
        <v>51.94</v>
      </c>
      <c r="DR7" s="25">
        <v>52.02</v>
      </c>
      <c r="DS7" s="25">
        <v>6.52</v>
      </c>
      <c r="DT7" s="25">
        <v>6.97</v>
      </c>
      <c r="DU7" s="25">
        <v>10.14</v>
      </c>
      <c r="DV7" s="25">
        <v>10.39</v>
      </c>
      <c r="DW7" s="25">
        <v>11.07</v>
      </c>
      <c r="DX7" s="25">
        <v>22.41</v>
      </c>
      <c r="DY7" s="25">
        <v>23.68</v>
      </c>
      <c r="DZ7" s="25">
        <v>25.76</v>
      </c>
      <c r="EA7" s="25">
        <v>25.18</v>
      </c>
      <c r="EB7" s="25">
        <v>26.52</v>
      </c>
      <c r="EC7" s="25">
        <v>25.37</v>
      </c>
      <c r="ED7" s="25">
        <v>1.1299999999999999</v>
      </c>
      <c r="EE7" s="25">
        <v>1.1499999999999999</v>
      </c>
      <c r="EF7" s="25">
        <v>1.07</v>
      </c>
      <c r="EG7" s="25">
        <v>1.23</v>
      </c>
      <c r="EH7" s="25">
        <v>1.1000000000000001</v>
      </c>
      <c r="EI7" s="25">
        <v>0.73</v>
      </c>
      <c r="EJ7" s="25">
        <v>0.79</v>
      </c>
      <c r="EK7" s="25">
        <v>0.75</v>
      </c>
      <c r="EL7" s="25">
        <v>0.67</v>
      </c>
      <c r="EM7" s="25">
        <v>0.61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digital</cp:lastModifiedBy>
  <dcterms:created xsi:type="dcterms:W3CDTF">2025-01-24T06:44:42Z</dcterms:created>
  <dcterms:modified xsi:type="dcterms:W3CDTF">2025-01-29T00:58:29Z</dcterms:modified>
  <cp:category/>
</cp:coreProperties>
</file>