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aterShared\定期検査結果\速報\2025\"/>
    </mc:Choice>
  </mc:AlternateContent>
  <bookViews>
    <workbookView xWindow="780" yWindow="210" windowWidth="16500" windowHeight="10335"/>
  </bookViews>
  <sheets>
    <sheet name="仁井田浄水場浄水" sheetId="6" r:id="rId1"/>
    <sheet name="手形山配水池" sheetId="7" r:id="rId2"/>
    <sheet name="金足小泉給水栓" sheetId="8" r:id="rId3"/>
    <sheet name="上北手百崎給水栓" sheetId="9" r:id="rId4"/>
    <sheet name="太平山谷給水栓" sheetId="10" r:id="rId5"/>
    <sheet name="豊岩配水池" sheetId="11" r:id="rId6"/>
    <sheet name="豊岩小山給水栓" sheetId="12" r:id="rId7"/>
    <sheet name="山王六丁目給水栓" sheetId="13" r:id="rId8"/>
    <sheet name="御所野元町給水栓" sheetId="14" r:id="rId9"/>
    <sheet name="雄和平沢給水栓" sheetId="15" r:id="rId10"/>
    <sheet name="雄和戸賀沢給水栓" sheetId="16" r:id="rId11"/>
    <sheet name="雄和椿川給水栓" sheetId="17" r:id="rId12"/>
    <sheet name="雄和女米木給水栓" sheetId="18" r:id="rId13"/>
    <sheet name="豊岩浄水場浄水" sheetId="19" r:id="rId14"/>
    <sheet name="浜田配水池" sheetId="20" r:id="rId15"/>
    <sheet name="新屋元町給水栓" sheetId="21" r:id="rId16"/>
    <sheet name="下浜名ケ沢給水栓" sheetId="22" r:id="rId17"/>
    <sheet name="寺内鵜ノ木給水栓" sheetId="23" r:id="rId18"/>
    <sheet name="仁別浄水場浄水" sheetId="24" r:id="rId19"/>
    <sheet name="山内字藤倉給水栓" sheetId="25" r:id="rId20"/>
    <sheet name="松渕浄水場浄水" sheetId="26" r:id="rId21"/>
    <sheet name="河辺戸島給水栓" sheetId="27" r:id="rId22"/>
    <sheet name="河辺諸井給水栓" sheetId="28" r:id="rId23"/>
    <sheet name="俄沢浄水場浄水" sheetId="29" r:id="rId24"/>
    <sheet name="河辺高岡給水栓" sheetId="30" r:id="rId25"/>
    <sheet name="河辺三内給水栓" sheetId="31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62913"/>
</workbook>
</file>

<file path=xl/calcChain.xml><?xml version="1.0" encoding="utf-8"?>
<calcChain xmlns="http://schemas.openxmlformats.org/spreadsheetml/2006/main">
  <c r="AA60" i="31" l="1"/>
  <c r="Y60" i="31" s="1"/>
  <c r="U60" i="31"/>
  <c r="AA59" i="31"/>
  <c r="Y59" i="31" s="1"/>
  <c r="U59" i="31"/>
  <c r="AA58" i="31"/>
  <c r="V58" i="31"/>
  <c r="AA57" i="31"/>
  <c r="V57" i="31"/>
  <c r="AA56" i="31"/>
  <c r="Y56" i="31" s="1"/>
  <c r="U56" i="31"/>
  <c r="AA55" i="31"/>
  <c r="Y55" i="31" s="1"/>
  <c r="U55" i="31"/>
  <c r="AA54" i="31"/>
  <c r="Y54" i="31" s="1"/>
  <c r="W54" i="31"/>
  <c r="U54" i="31"/>
  <c r="AA53" i="31"/>
  <c r="Y53" i="31" s="1"/>
  <c r="U53" i="31"/>
  <c r="AA52" i="31"/>
  <c r="Y52" i="31" s="1"/>
  <c r="U52" i="31"/>
  <c r="AA51" i="31"/>
  <c r="Y51" i="31" s="1"/>
  <c r="U51" i="31"/>
  <c r="AA50" i="31"/>
  <c r="Y50" i="31" s="1"/>
  <c r="W50" i="31"/>
  <c r="U50" i="31"/>
  <c r="AA49" i="31"/>
  <c r="Y49" i="31" s="1"/>
  <c r="U49" i="31"/>
  <c r="AA48" i="31"/>
  <c r="Y48" i="31" s="1"/>
  <c r="U48" i="31"/>
  <c r="AA47" i="31"/>
  <c r="Y47" i="31" s="1"/>
  <c r="U47" i="31"/>
  <c r="AA46" i="31"/>
  <c r="Y46" i="31" s="1"/>
  <c r="U46" i="31"/>
  <c r="AA45" i="31"/>
  <c r="Y45" i="31" s="1"/>
  <c r="W45" i="31"/>
  <c r="U45" i="31"/>
  <c r="AA44" i="31"/>
  <c r="Y44" i="31" s="1"/>
  <c r="U44" i="31"/>
  <c r="AA43" i="31"/>
  <c r="Y43" i="31" s="1"/>
  <c r="U43" i="31"/>
  <c r="AA42" i="31"/>
  <c r="Y42" i="31" s="1"/>
  <c r="U42" i="31"/>
  <c r="AA41" i="31"/>
  <c r="Y41" i="31" s="1"/>
  <c r="U41" i="31"/>
  <c r="AA40" i="31"/>
  <c r="Y40" i="31" s="1"/>
  <c r="U40" i="31"/>
  <c r="AA39" i="31"/>
  <c r="Y39" i="31" s="1"/>
  <c r="U39" i="31"/>
  <c r="AA38" i="31"/>
  <c r="Y38" i="31" s="1"/>
  <c r="U38" i="31"/>
  <c r="AA37" i="31"/>
  <c r="W37" i="31" s="1"/>
  <c r="U37" i="31"/>
  <c r="AA36" i="31"/>
  <c r="Y36" i="31" s="1"/>
  <c r="U36" i="31"/>
  <c r="AA35" i="31"/>
  <c r="Y35" i="31" s="1"/>
  <c r="U35" i="31"/>
  <c r="AA34" i="31"/>
  <c r="Y34" i="31" s="1"/>
  <c r="U34" i="31"/>
  <c r="AA33" i="31"/>
  <c r="W33" i="31" s="1"/>
  <c r="U33" i="31"/>
  <c r="AA32" i="31"/>
  <c r="Y32" i="31" s="1"/>
  <c r="U32" i="31"/>
  <c r="AA31" i="31"/>
  <c r="Y31" i="31" s="1"/>
  <c r="U31" i="31"/>
  <c r="AA30" i="31"/>
  <c r="W30" i="31" s="1"/>
  <c r="U30" i="31"/>
  <c r="AA29" i="31"/>
  <c r="Y29" i="31" s="1"/>
  <c r="U29" i="31"/>
  <c r="AA28" i="31"/>
  <c r="W28" i="31" s="1"/>
  <c r="U28" i="31"/>
  <c r="AA27" i="31"/>
  <c r="Y27" i="31" s="1"/>
  <c r="U27" i="31"/>
  <c r="AA26" i="31"/>
  <c r="W26" i="31" s="1"/>
  <c r="U26" i="31"/>
  <c r="AA25" i="31"/>
  <c r="Y25" i="31" s="1"/>
  <c r="U25" i="31"/>
  <c r="AA24" i="31"/>
  <c r="W24" i="31" s="1"/>
  <c r="U24" i="31"/>
  <c r="AA23" i="31"/>
  <c r="Y23" i="31" s="1"/>
  <c r="U23" i="31"/>
  <c r="AA22" i="31"/>
  <c r="W22" i="31" s="1"/>
  <c r="U22" i="31"/>
  <c r="AA21" i="31"/>
  <c r="Y21" i="31" s="1"/>
  <c r="U21" i="31"/>
  <c r="AA20" i="31"/>
  <c r="W20" i="31" s="1"/>
  <c r="U20" i="31"/>
  <c r="AA19" i="31"/>
  <c r="Y19" i="31" s="1"/>
  <c r="U19" i="31"/>
  <c r="AA18" i="31"/>
  <c r="W18" i="31" s="1"/>
  <c r="U18" i="31"/>
  <c r="AA17" i="31"/>
  <c r="Y17" i="31" s="1"/>
  <c r="U17" i="31"/>
  <c r="AA16" i="31"/>
  <c r="W16" i="31" s="1"/>
  <c r="U16" i="31"/>
  <c r="AA15" i="31"/>
  <c r="Y15" i="31" s="1"/>
  <c r="U15" i="31"/>
  <c r="AA14" i="31"/>
  <c r="W14" i="31" s="1"/>
  <c r="U14" i="31"/>
  <c r="AA13" i="31"/>
  <c r="Y13" i="31" s="1"/>
  <c r="U13" i="31"/>
  <c r="AA12" i="31"/>
  <c r="W12" i="31" s="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 s="1"/>
  <c r="U60" i="30"/>
  <c r="AA59" i="30"/>
  <c r="Y59" i="30" s="1"/>
  <c r="U59" i="30"/>
  <c r="AA58" i="30"/>
  <c r="V58" i="30"/>
  <c r="AA57" i="30"/>
  <c r="V57" i="30"/>
  <c r="AA56" i="30"/>
  <c r="Y56" i="30" s="1"/>
  <c r="U56" i="30"/>
  <c r="AA55" i="30"/>
  <c r="Y55" i="30" s="1"/>
  <c r="U55" i="30"/>
  <c r="AA54" i="30"/>
  <c r="Y54" i="30" s="1"/>
  <c r="W54" i="30"/>
  <c r="U54" i="30"/>
  <c r="AA53" i="30"/>
  <c r="Y53" i="30" s="1"/>
  <c r="U53" i="30"/>
  <c r="AA52" i="30"/>
  <c r="Y52" i="30" s="1"/>
  <c r="U52" i="30"/>
  <c r="AA51" i="30"/>
  <c r="Y51" i="30" s="1"/>
  <c r="W51" i="30"/>
  <c r="U51" i="30"/>
  <c r="AA50" i="30"/>
  <c r="Y50" i="30" s="1"/>
  <c r="U50" i="30"/>
  <c r="AA49" i="30"/>
  <c r="Y49" i="30" s="1"/>
  <c r="U49" i="30"/>
  <c r="AA48" i="30"/>
  <c r="Y48" i="30" s="1"/>
  <c r="U48" i="30"/>
  <c r="AA47" i="30"/>
  <c r="Y47" i="30" s="1"/>
  <c r="U47" i="30"/>
  <c r="AA46" i="30"/>
  <c r="Y46" i="30" s="1"/>
  <c r="U46" i="30"/>
  <c r="AA45" i="30"/>
  <c r="Y45" i="30" s="1"/>
  <c r="U45" i="30"/>
  <c r="AA44" i="30"/>
  <c r="Y44" i="30" s="1"/>
  <c r="U44" i="30"/>
  <c r="AA43" i="30"/>
  <c r="Y43" i="30" s="1"/>
  <c r="U43" i="30"/>
  <c r="AA42" i="30"/>
  <c r="Y42" i="30" s="1"/>
  <c r="U42" i="30"/>
  <c r="AA41" i="30"/>
  <c r="Y41" i="30" s="1"/>
  <c r="U41" i="30"/>
  <c r="AA40" i="30"/>
  <c r="Y40" i="30" s="1"/>
  <c r="U40" i="30"/>
  <c r="AA39" i="30"/>
  <c r="Y39" i="30" s="1"/>
  <c r="U39" i="30"/>
  <c r="AA38" i="30"/>
  <c r="Y38" i="30" s="1"/>
  <c r="U38" i="30"/>
  <c r="AA37" i="30"/>
  <c r="Y37" i="30" s="1"/>
  <c r="U37" i="30"/>
  <c r="AA36" i="30"/>
  <c r="Y36" i="30" s="1"/>
  <c r="U36" i="30"/>
  <c r="AA35" i="30"/>
  <c r="Y35" i="30" s="1"/>
  <c r="W35" i="30"/>
  <c r="U35" i="30"/>
  <c r="AA34" i="30"/>
  <c r="Y34" i="30" s="1"/>
  <c r="U34" i="30"/>
  <c r="AA33" i="30"/>
  <c r="W33" i="30" s="1"/>
  <c r="U33" i="30"/>
  <c r="AA32" i="30"/>
  <c r="Y32" i="30" s="1"/>
  <c r="U32" i="30"/>
  <c r="AA31" i="30"/>
  <c r="W31" i="30" s="1"/>
  <c r="U31" i="30"/>
  <c r="AA30" i="30"/>
  <c r="Y30" i="30" s="1"/>
  <c r="U30" i="30"/>
  <c r="AA29" i="30"/>
  <c r="W29" i="30" s="1"/>
  <c r="U29" i="30"/>
  <c r="AA28" i="30"/>
  <c r="Y28" i="30" s="1"/>
  <c r="U28" i="30"/>
  <c r="AA27" i="30"/>
  <c r="Y27" i="30" s="1"/>
  <c r="U27" i="30"/>
  <c r="AA26" i="30"/>
  <c r="W26" i="30" s="1"/>
  <c r="U26" i="30"/>
  <c r="AA25" i="30"/>
  <c r="Y25" i="30" s="1"/>
  <c r="U25" i="30"/>
  <c r="AA24" i="30"/>
  <c r="W24" i="30" s="1"/>
  <c r="U24" i="30"/>
  <c r="AA23" i="30"/>
  <c r="Y23" i="30" s="1"/>
  <c r="U23" i="30"/>
  <c r="AA22" i="30"/>
  <c r="W22" i="30" s="1"/>
  <c r="U22" i="30"/>
  <c r="AA21" i="30"/>
  <c r="Y21" i="30" s="1"/>
  <c r="U21" i="30"/>
  <c r="AA20" i="30"/>
  <c r="W20" i="30" s="1"/>
  <c r="U20" i="30"/>
  <c r="AA19" i="30"/>
  <c r="Y19" i="30" s="1"/>
  <c r="U19" i="30"/>
  <c r="AA18" i="30"/>
  <c r="W18" i="30" s="1"/>
  <c r="U18" i="30"/>
  <c r="AA17" i="30"/>
  <c r="Y17" i="30" s="1"/>
  <c r="U17" i="30"/>
  <c r="AA16" i="30"/>
  <c r="W16" i="30" s="1"/>
  <c r="U16" i="30"/>
  <c r="AA15" i="30"/>
  <c r="Y15" i="30" s="1"/>
  <c r="U15" i="30"/>
  <c r="AA14" i="30"/>
  <c r="W14" i="30" s="1"/>
  <c r="U14" i="30"/>
  <c r="AA13" i="30"/>
  <c r="Y13" i="30" s="1"/>
  <c r="U13" i="30"/>
  <c r="AA12" i="30"/>
  <c r="W12" i="30" s="1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U59" i="29"/>
  <c r="AA58" i="29"/>
  <c r="V58" i="29"/>
  <c r="AA57" i="29"/>
  <c r="V57" i="29"/>
  <c r="AA56" i="29"/>
  <c r="Y56" i="29" s="1"/>
  <c r="U56" i="29"/>
  <c r="AA55" i="29"/>
  <c r="Y55" i="29" s="1"/>
  <c r="U55" i="29"/>
  <c r="AA54" i="29"/>
  <c r="Y54" i="29" s="1"/>
  <c r="U54" i="29"/>
  <c r="AA53" i="29"/>
  <c r="Y53" i="29" s="1"/>
  <c r="U53" i="29"/>
  <c r="AA52" i="29"/>
  <c r="Y52" i="29" s="1"/>
  <c r="U52" i="29"/>
  <c r="AA51" i="29"/>
  <c r="Y51" i="29" s="1"/>
  <c r="U51" i="29"/>
  <c r="AA50" i="29"/>
  <c r="Y50" i="29" s="1"/>
  <c r="U50" i="29"/>
  <c r="AA49" i="29"/>
  <c r="Y49" i="29" s="1"/>
  <c r="U49" i="29"/>
  <c r="AA48" i="29"/>
  <c r="Y48" i="29" s="1"/>
  <c r="U48" i="29"/>
  <c r="AA47" i="29"/>
  <c r="Y47" i="29" s="1"/>
  <c r="U47" i="29"/>
  <c r="AA46" i="29"/>
  <c r="Y46" i="29" s="1"/>
  <c r="U46" i="29"/>
  <c r="AA45" i="29"/>
  <c r="Y45" i="29" s="1"/>
  <c r="U45" i="29"/>
  <c r="AA44" i="29"/>
  <c r="Y44" i="29" s="1"/>
  <c r="U44" i="29"/>
  <c r="AA43" i="29"/>
  <c r="Y43" i="29" s="1"/>
  <c r="U43" i="29"/>
  <c r="AA42" i="29"/>
  <c r="Y42" i="29" s="1"/>
  <c r="U42" i="29"/>
  <c r="AA41" i="29"/>
  <c r="Y41" i="29" s="1"/>
  <c r="U41" i="29"/>
  <c r="AA40" i="29"/>
  <c r="Y40" i="29" s="1"/>
  <c r="U40" i="29"/>
  <c r="AA39" i="29"/>
  <c r="Y39" i="29" s="1"/>
  <c r="U39" i="29"/>
  <c r="AA38" i="29"/>
  <c r="Y38" i="29" s="1"/>
  <c r="U38" i="29"/>
  <c r="AA37" i="29"/>
  <c r="Y37" i="29" s="1"/>
  <c r="U37" i="29"/>
  <c r="AA36" i="29"/>
  <c r="Y36" i="29" s="1"/>
  <c r="U36" i="29"/>
  <c r="AA35" i="29"/>
  <c r="Y35" i="29" s="1"/>
  <c r="U35" i="29"/>
  <c r="AA34" i="29"/>
  <c r="Y34" i="29" s="1"/>
  <c r="U34" i="29"/>
  <c r="AA33" i="29"/>
  <c r="W33" i="29" s="1"/>
  <c r="U33" i="29"/>
  <c r="AA32" i="29"/>
  <c r="Y32" i="29" s="1"/>
  <c r="U32" i="29"/>
  <c r="AA31" i="29"/>
  <c r="W31" i="29" s="1"/>
  <c r="U31" i="29"/>
  <c r="AA30" i="29"/>
  <c r="Y30" i="29" s="1"/>
  <c r="U30" i="29"/>
  <c r="AA29" i="29"/>
  <c r="W29" i="29" s="1"/>
  <c r="U29" i="29"/>
  <c r="AA28" i="29"/>
  <c r="Y28" i="29" s="1"/>
  <c r="U28" i="29"/>
  <c r="AA27" i="29"/>
  <c r="W27" i="29" s="1"/>
  <c r="U27" i="29"/>
  <c r="AA26" i="29"/>
  <c r="Y26" i="29" s="1"/>
  <c r="U26" i="29"/>
  <c r="AA25" i="29"/>
  <c r="W25" i="29" s="1"/>
  <c r="U25" i="29"/>
  <c r="AA24" i="29"/>
  <c r="Y24" i="29" s="1"/>
  <c r="U24" i="29"/>
  <c r="AA23" i="29"/>
  <c r="W23" i="29" s="1"/>
  <c r="U23" i="29"/>
  <c r="AA22" i="29"/>
  <c r="Y22" i="29" s="1"/>
  <c r="U22" i="29"/>
  <c r="AA21" i="29"/>
  <c r="W21" i="29" s="1"/>
  <c r="U21" i="29"/>
  <c r="AA20" i="29"/>
  <c r="Y20" i="29" s="1"/>
  <c r="U20" i="29"/>
  <c r="AA19" i="29"/>
  <c r="W19" i="29" s="1"/>
  <c r="U19" i="29"/>
  <c r="AA18" i="29"/>
  <c r="Y18" i="29" s="1"/>
  <c r="U18" i="29"/>
  <c r="AA17" i="29"/>
  <c r="W17" i="29" s="1"/>
  <c r="U17" i="29"/>
  <c r="AA16" i="29"/>
  <c r="Y16" i="29" s="1"/>
  <c r="U16" i="29"/>
  <c r="AA15" i="29"/>
  <c r="W15" i="29" s="1"/>
  <c r="U15" i="29"/>
  <c r="AA14" i="29"/>
  <c r="Y14" i="29" s="1"/>
  <c r="U14" i="29"/>
  <c r="AA13" i="29"/>
  <c r="W13" i="29" s="1"/>
  <c r="U13" i="29"/>
  <c r="AA12" i="29"/>
  <c r="Y12" i="29" s="1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Y59" i="28" s="1"/>
  <c r="U59" i="28"/>
  <c r="AA58" i="28"/>
  <c r="V58" i="28"/>
  <c r="AA57" i="28"/>
  <c r="V57" i="28"/>
  <c r="AA56" i="28"/>
  <c r="Y56" i="28" s="1"/>
  <c r="U56" i="28"/>
  <c r="AA55" i="28"/>
  <c r="Y55" i="28" s="1"/>
  <c r="U55" i="28"/>
  <c r="AA54" i="28"/>
  <c r="Y54" i="28" s="1"/>
  <c r="W54" i="28"/>
  <c r="U54" i="28"/>
  <c r="AA53" i="28"/>
  <c r="Y53" i="28" s="1"/>
  <c r="U53" i="28"/>
  <c r="AA52" i="28"/>
  <c r="Y52" i="28" s="1"/>
  <c r="U52" i="28"/>
  <c r="AA51" i="28"/>
  <c r="Y51" i="28" s="1"/>
  <c r="U51" i="28"/>
  <c r="AA50" i="28"/>
  <c r="Y50" i="28" s="1"/>
  <c r="W50" i="28"/>
  <c r="U50" i="28"/>
  <c r="AA49" i="28"/>
  <c r="Y49" i="28" s="1"/>
  <c r="U49" i="28"/>
  <c r="AA48" i="28"/>
  <c r="Y48" i="28" s="1"/>
  <c r="U48" i="28"/>
  <c r="AA47" i="28"/>
  <c r="Y47" i="28" s="1"/>
  <c r="U47" i="28"/>
  <c r="AA46" i="28"/>
  <c r="Y46" i="28" s="1"/>
  <c r="U46" i="28"/>
  <c r="AA45" i="28"/>
  <c r="Y45" i="28" s="1"/>
  <c r="U45" i="28"/>
  <c r="AA44" i="28"/>
  <c r="Y44" i="28" s="1"/>
  <c r="U44" i="28"/>
  <c r="AA43" i="28"/>
  <c r="Y43" i="28" s="1"/>
  <c r="U43" i="28"/>
  <c r="AA42" i="28"/>
  <c r="Y42" i="28" s="1"/>
  <c r="U42" i="28"/>
  <c r="AA41" i="28"/>
  <c r="Y41" i="28" s="1"/>
  <c r="U41" i="28"/>
  <c r="AA40" i="28"/>
  <c r="Y40" i="28" s="1"/>
  <c r="U40" i="28"/>
  <c r="AA39" i="28"/>
  <c r="Y39" i="28" s="1"/>
  <c r="U39" i="28"/>
  <c r="AA38" i="28"/>
  <c r="Y38" i="28" s="1"/>
  <c r="U38" i="28"/>
  <c r="AA37" i="28"/>
  <c r="Y37" i="28" s="1"/>
  <c r="U37" i="28"/>
  <c r="AA36" i="28"/>
  <c r="Y36" i="28" s="1"/>
  <c r="U36" i="28"/>
  <c r="AA35" i="28"/>
  <c r="Y35" i="28" s="1"/>
  <c r="U35" i="28"/>
  <c r="AA34" i="28"/>
  <c r="W34" i="28" s="1"/>
  <c r="U34" i="28"/>
  <c r="AA33" i="28"/>
  <c r="Y33" i="28" s="1"/>
  <c r="U33" i="28"/>
  <c r="AA32" i="28"/>
  <c r="W32" i="28" s="1"/>
  <c r="U32" i="28"/>
  <c r="AA31" i="28"/>
  <c r="Y31" i="28" s="1"/>
  <c r="U31" i="28"/>
  <c r="AA30" i="28"/>
  <c r="W30" i="28" s="1"/>
  <c r="U30" i="28"/>
  <c r="AA29" i="28"/>
  <c r="Y29" i="28" s="1"/>
  <c r="U29" i="28"/>
  <c r="AA28" i="28"/>
  <c r="W28" i="28" s="1"/>
  <c r="U28" i="28"/>
  <c r="AA27" i="28"/>
  <c r="Y27" i="28" s="1"/>
  <c r="U27" i="28"/>
  <c r="AA26" i="28"/>
  <c r="W26" i="28" s="1"/>
  <c r="U26" i="28"/>
  <c r="AA25" i="28"/>
  <c r="Y25" i="28" s="1"/>
  <c r="U25" i="28"/>
  <c r="AA24" i="28"/>
  <c r="W24" i="28" s="1"/>
  <c r="U24" i="28"/>
  <c r="AA23" i="28"/>
  <c r="Y23" i="28" s="1"/>
  <c r="U23" i="28"/>
  <c r="AA22" i="28"/>
  <c r="W22" i="28" s="1"/>
  <c r="U22" i="28"/>
  <c r="AA21" i="28"/>
  <c r="Y21" i="28" s="1"/>
  <c r="U21" i="28"/>
  <c r="AA20" i="28"/>
  <c r="W20" i="28" s="1"/>
  <c r="U20" i="28"/>
  <c r="AA19" i="28"/>
  <c r="Y19" i="28" s="1"/>
  <c r="U19" i="28"/>
  <c r="AA18" i="28"/>
  <c r="W18" i="28" s="1"/>
  <c r="U18" i="28"/>
  <c r="AA17" i="28"/>
  <c r="Y17" i="28" s="1"/>
  <c r="U17" i="28"/>
  <c r="AA16" i="28"/>
  <c r="Y16" i="28" s="1"/>
  <c r="U16" i="28"/>
  <c r="AA15" i="28"/>
  <c r="Y15" i="28" s="1"/>
  <c r="U15" i="28"/>
  <c r="AA14" i="28"/>
  <c r="W14" i="28" s="1"/>
  <c r="U14" i="28"/>
  <c r="AA13" i="28"/>
  <c r="Y13" i="28" s="1"/>
  <c r="U13" i="28"/>
  <c r="AA12" i="28"/>
  <c r="W12" i="28" s="1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U60" i="27"/>
  <c r="AA59" i="27"/>
  <c r="Y59" i="27" s="1"/>
  <c r="U59" i="27"/>
  <c r="AA58" i="27"/>
  <c r="V58" i="27"/>
  <c r="AA57" i="27"/>
  <c r="V57" i="27"/>
  <c r="AA56" i="27"/>
  <c r="Y56" i="27" s="1"/>
  <c r="U56" i="27"/>
  <c r="AA55" i="27"/>
  <c r="Y55" i="27" s="1"/>
  <c r="U55" i="27"/>
  <c r="AA54" i="27"/>
  <c r="Y54" i="27" s="1"/>
  <c r="U54" i="27"/>
  <c r="AA53" i="27"/>
  <c r="Y53" i="27" s="1"/>
  <c r="W53" i="27"/>
  <c r="U53" i="27"/>
  <c r="AA52" i="27"/>
  <c r="Y52" i="27" s="1"/>
  <c r="U52" i="27"/>
  <c r="AA51" i="27"/>
  <c r="Y51" i="27" s="1"/>
  <c r="W51" i="27"/>
  <c r="U51" i="27"/>
  <c r="AA50" i="27"/>
  <c r="Y50" i="27" s="1"/>
  <c r="W50" i="27"/>
  <c r="U50" i="27"/>
  <c r="AA49" i="27"/>
  <c r="Y49" i="27" s="1"/>
  <c r="U49" i="27"/>
  <c r="AA48" i="27"/>
  <c r="Y48" i="27" s="1"/>
  <c r="U48" i="27"/>
  <c r="AA47" i="27"/>
  <c r="Y47" i="27" s="1"/>
  <c r="U47" i="27"/>
  <c r="AA46" i="27"/>
  <c r="Y46" i="27" s="1"/>
  <c r="U46" i="27"/>
  <c r="AA45" i="27"/>
  <c r="Y45" i="27" s="1"/>
  <c r="U45" i="27"/>
  <c r="AA44" i="27"/>
  <c r="Y44" i="27" s="1"/>
  <c r="U44" i="27"/>
  <c r="AA43" i="27"/>
  <c r="Y43" i="27" s="1"/>
  <c r="U43" i="27"/>
  <c r="AA42" i="27"/>
  <c r="Y42" i="27" s="1"/>
  <c r="U42" i="27"/>
  <c r="AA41" i="27"/>
  <c r="Y41" i="27" s="1"/>
  <c r="U41" i="27"/>
  <c r="AA40" i="27"/>
  <c r="Y40" i="27" s="1"/>
  <c r="U40" i="27"/>
  <c r="AA39" i="27"/>
  <c r="Y39" i="27" s="1"/>
  <c r="U39" i="27"/>
  <c r="AA38" i="27"/>
  <c r="Y38" i="27" s="1"/>
  <c r="U38" i="27"/>
  <c r="AA37" i="27"/>
  <c r="Y37" i="27" s="1"/>
  <c r="U37" i="27"/>
  <c r="AA36" i="27"/>
  <c r="Y36" i="27" s="1"/>
  <c r="U36" i="27"/>
  <c r="AA35" i="27"/>
  <c r="W35" i="27" s="1"/>
  <c r="U35" i="27"/>
  <c r="AA34" i="27"/>
  <c r="Y34" i="27" s="1"/>
  <c r="U34" i="27"/>
  <c r="AA33" i="27"/>
  <c r="W33" i="27" s="1"/>
  <c r="U33" i="27"/>
  <c r="AA32" i="27"/>
  <c r="Y32" i="27" s="1"/>
  <c r="U32" i="27"/>
  <c r="AA31" i="27"/>
  <c r="W31" i="27" s="1"/>
  <c r="U31" i="27"/>
  <c r="AA30" i="27"/>
  <c r="Y30" i="27" s="1"/>
  <c r="U30" i="27"/>
  <c r="AA29" i="27"/>
  <c r="W29" i="27" s="1"/>
  <c r="U29" i="27"/>
  <c r="AA28" i="27"/>
  <c r="Y28" i="27" s="1"/>
  <c r="U28" i="27"/>
  <c r="AA27" i="27"/>
  <c r="W27" i="27" s="1"/>
  <c r="U27" i="27"/>
  <c r="AA26" i="27"/>
  <c r="Y26" i="27" s="1"/>
  <c r="U26" i="27"/>
  <c r="AA25" i="27"/>
  <c r="W25" i="27" s="1"/>
  <c r="U25" i="27"/>
  <c r="AA24" i="27"/>
  <c r="Y24" i="27" s="1"/>
  <c r="U24" i="27"/>
  <c r="AA23" i="27"/>
  <c r="W23" i="27" s="1"/>
  <c r="U23" i="27"/>
  <c r="AA22" i="27"/>
  <c r="Y22" i="27" s="1"/>
  <c r="U22" i="27"/>
  <c r="AA21" i="27"/>
  <c r="Y21" i="27" s="1"/>
  <c r="U21" i="27"/>
  <c r="AA20" i="27"/>
  <c r="Y20" i="27" s="1"/>
  <c r="U20" i="27"/>
  <c r="AA19" i="27"/>
  <c r="Y19" i="27" s="1"/>
  <c r="U19" i="27"/>
  <c r="AA18" i="27"/>
  <c r="Y18" i="27" s="1"/>
  <c r="U18" i="27"/>
  <c r="AA17" i="27"/>
  <c r="W17" i="27" s="1"/>
  <c r="U17" i="27"/>
  <c r="AA16" i="27"/>
  <c r="Y16" i="27" s="1"/>
  <c r="U16" i="27"/>
  <c r="AA15" i="27"/>
  <c r="W15" i="27" s="1"/>
  <c r="U15" i="27"/>
  <c r="AA14" i="27"/>
  <c r="Y14" i="27" s="1"/>
  <c r="U14" i="27"/>
  <c r="AA13" i="27"/>
  <c r="Y13" i="27" s="1"/>
  <c r="W13" i="27"/>
  <c r="U13" i="27"/>
  <c r="AA12" i="27"/>
  <c r="Y12" i="27" s="1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U59" i="26"/>
  <c r="AA58" i="26"/>
  <c r="V58" i="26"/>
  <c r="AA57" i="26"/>
  <c r="V57" i="26"/>
  <c r="AA56" i="26"/>
  <c r="Y56" i="26" s="1"/>
  <c r="U56" i="26"/>
  <c r="AA55" i="26"/>
  <c r="Y55" i="26" s="1"/>
  <c r="U55" i="26"/>
  <c r="AA54" i="26"/>
  <c r="Y54" i="26" s="1"/>
  <c r="U54" i="26"/>
  <c r="AA53" i="26"/>
  <c r="Y53" i="26" s="1"/>
  <c r="U53" i="26"/>
  <c r="AA52" i="26"/>
  <c r="Y52" i="26" s="1"/>
  <c r="U52" i="26"/>
  <c r="AA51" i="26"/>
  <c r="Y51" i="26" s="1"/>
  <c r="W51" i="26"/>
  <c r="U51" i="26"/>
  <c r="AA50" i="26"/>
  <c r="Y50" i="26" s="1"/>
  <c r="U50" i="26"/>
  <c r="AA49" i="26"/>
  <c r="Y49" i="26" s="1"/>
  <c r="U49" i="26"/>
  <c r="AA48" i="26"/>
  <c r="Y48" i="26" s="1"/>
  <c r="U48" i="26"/>
  <c r="AA47" i="26"/>
  <c r="Y47" i="26" s="1"/>
  <c r="U47" i="26"/>
  <c r="AA46" i="26"/>
  <c r="Y46" i="26" s="1"/>
  <c r="U46" i="26"/>
  <c r="AA45" i="26"/>
  <c r="Y45" i="26" s="1"/>
  <c r="U45" i="26"/>
  <c r="AA44" i="26"/>
  <c r="Y44" i="26" s="1"/>
  <c r="U44" i="26"/>
  <c r="AA43" i="26"/>
  <c r="Y43" i="26" s="1"/>
  <c r="U43" i="26"/>
  <c r="AA42" i="26"/>
  <c r="Y42" i="26" s="1"/>
  <c r="U42" i="26"/>
  <c r="AA41" i="26"/>
  <c r="Y41" i="26" s="1"/>
  <c r="U41" i="26"/>
  <c r="AA40" i="26"/>
  <c r="Y40" i="26" s="1"/>
  <c r="U40" i="26"/>
  <c r="AA39" i="26"/>
  <c r="Y39" i="26" s="1"/>
  <c r="W39" i="26"/>
  <c r="U39" i="26"/>
  <c r="AA38" i="26"/>
  <c r="Y38" i="26" s="1"/>
  <c r="U38" i="26"/>
  <c r="AA37" i="26"/>
  <c r="Y37" i="26" s="1"/>
  <c r="U37" i="26"/>
  <c r="AA36" i="26"/>
  <c r="Y36" i="26" s="1"/>
  <c r="U36" i="26"/>
  <c r="AA35" i="26"/>
  <c r="W35" i="26" s="1"/>
  <c r="U35" i="26"/>
  <c r="AA34" i="26"/>
  <c r="Y34" i="26" s="1"/>
  <c r="U34" i="26"/>
  <c r="AA33" i="26"/>
  <c r="W33" i="26" s="1"/>
  <c r="U33" i="26"/>
  <c r="AA32" i="26"/>
  <c r="Y32" i="26" s="1"/>
  <c r="U32" i="26"/>
  <c r="AA31" i="26"/>
  <c r="W31" i="26" s="1"/>
  <c r="U31" i="26"/>
  <c r="AA30" i="26"/>
  <c r="Y30" i="26" s="1"/>
  <c r="U30" i="26"/>
  <c r="AA29" i="26"/>
  <c r="W29" i="26" s="1"/>
  <c r="U29" i="26"/>
  <c r="AA28" i="26"/>
  <c r="Y28" i="26" s="1"/>
  <c r="U28" i="26"/>
  <c r="AA27" i="26"/>
  <c r="W27" i="26" s="1"/>
  <c r="U27" i="26"/>
  <c r="AA26" i="26"/>
  <c r="Y26" i="26" s="1"/>
  <c r="U26" i="26"/>
  <c r="AA25" i="26"/>
  <c r="W25" i="26" s="1"/>
  <c r="U25" i="26"/>
  <c r="AA24" i="26"/>
  <c r="Y24" i="26" s="1"/>
  <c r="U24" i="26"/>
  <c r="AA23" i="26"/>
  <c r="W23" i="26" s="1"/>
  <c r="U23" i="26"/>
  <c r="AA22" i="26"/>
  <c r="Y22" i="26" s="1"/>
  <c r="U22" i="26"/>
  <c r="AA21" i="26"/>
  <c r="W21" i="26" s="1"/>
  <c r="U21" i="26"/>
  <c r="AA20" i="26"/>
  <c r="Y20" i="26" s="1"/>
  <c r="U20" i="26"/>
  <c r="AA19" i="26"/>
  <c r="W19" i="26" s="1"/>
  <c r="U19" i="26"/>
  <c r="AA18" i="26"/>
  <c r="Y18" i="26" s="1"/>
  <c r="U18" i="26"/>
  <c r="AA17" i="26"/>
  <c r="W17" i="26" s="1"/>
  <c r="U17" i="26"/>
  <c r="AA16" i="26"/>
  <c r="Y16" i="26" s="1"/>
  <c r="U16" i="26"/>
  <c r="AA15" i="26"/>
  <c r="W15" i="26" s="1"/>
  <c r="U15" i="26"/>
  <c r="AA14" i="26"/>
  <c r="Y14" i="26" s="1"/>
  <c r="U14" i="26"/>
  <c r="AA13" i="26"/>
  <c r="W13" i="26" s="1"/>
  <c r="U13" i="26"/>
  <c r="AA12" i="26"/>
  <c r="Y12" i="26" s="1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Y59" i="25" s="1"/>
  <c r="U59" i="25"/>
  <c r="AA58" i="25"/>
  <c r="V58" i="25"/>
  <c r="AA57" i="25"/>
  <c r="V57" i="25"/>
  <c r="AA56" i="25"/>
  <c r="Y56" i="25" s="1"/>
  <c r="U56" i="25"/>
  <c r="AA55" i="25"/>
  <c r="Y55" i="25" s="1"/>
  <c r="U55" i="25"/>
  <c r="AA54" i="25"/>
  <c r="Y54" i="25" s="1"/>
  <c r="U54" i="25"/>
  <c r="AA53" i="25"/>
  <c r="Y53" i="25" s="1"/>
  <c r="W53" i="25"/>
  <c r="U53" i="25"/>
  <c r="AA52" i="25"/>
  <c r="Y52" i="25" s="1"/>
  <c r="U52" i="25"/>
  <c r="AA51" i="25"/>
  <c r="Y51" i="25" s="1"/>
  <c r="W51" i="25"/>
  <c r="U51" i="25"/>
  <c r="AA50" i="25"/>
  <c r="Y50" i="25" s="1"/>
  <c r="W50" i="25"/>
  <c r="U50" i="25"/>
  <c r="AA49" i="25"/>
  <c r="Y49" i="25" s="1"/>
  <c r="U49" i="25"/>
  <c r="AA48" i="25"/>
  <c r="Y48" i="25" s="1"/>
  <c r="U48" i="25"/>
  <c r="AA47" i="25"/>
  <c r="Y47" i="25" s="1"/>
  <c r="U47" i="25"/>
  <c r="AA46" i="25"/>
  <c r="Y46" i="25" s="1"/>
  <c r="U46" i="25"/>
  <c r="AA45" i="25"/>
  <c r="Y45" i="25" s="1"/>
  <c r="W45" i="25"/>
  <c r="U45" i="25"/>
  <c r="AA44" i="25"/>
  <c r="Y44" i="25" s="1"/>
  <c r="U44" i="25"/>
  <c r="AA43" i="25"/>
  <c r="Y43" i="25" s="1"/>
  <c r="U43" i="25"/>
  <c r="AA42" i="25"/>
  <c r="Y42" i="25" s="1"/>
  <c r="U42" i="25"/>
  <c r="AA41" i="25"/>
  <c r="Y41" i="25" s="1"/>
  <c r="U41" i="25"/>
  <c r="AA40" i="25"/>
  <c r="Y40" i="25" s="1"/>
  <c r="U40" i="25"/>
  <c r="AA39" i="25"/>
  <c r="Y39" i="25" s="1"/>
  <c r="U39" i="25"/>
  <c r="AA38" i="25"/>
  <c r="Y38" i="25" s="1"/>
  <c r="U38" i="25"/>
  <c r="AA37" i="25"/>
  <c r="Y37" i="25" s="1"/>
  <c r="U37" i="25"/>
  <c r="AA36" i="25"/>
  <c r="W36" i="25" s="1"/>
  <c r="U36" i="25"/>
  <c r="AA35" i="25"/>
  <c r="Y35" i="25" s="1"/>
  <c r="U35" i="25"/>
  <c r="AA34" i="25"/>
  <c r="W34" i="25" s="1"/>
  <c r="U34" i="25"/>
  <c r="AA33" i="25"/>
  <c r="Y33" i="25" s="1"/>
  <c r="U33" i="25"/>
  <c r="AA32" i="25"/>
  <c r="W32" i="25" s="1"/>
  <c r="U32" i="25"/>
  <c r="AA31" i="25"/>
  <c r="Y31" i="25" s="1"/>
  <c r="U31" i="25"/>
  <c r="AA30" i="25"/>
  <c r="W30" i="25" s="1"/>
  <c r="U30" i="25"/>
  <c r="AA29" i="25"/>
  <c r="Y29" i="25" s="1"/>
  <c r="U29" i="25"/>
  <c r="AA28" i="25"/>
  <c r="W28" i="25" s="1"/>
  <c r="U28" i="25"/>
  <c r="AA27" i="25"/>
  <c r="Y27" i="25" s="1"/>
  <c r="U27" i="25"/>
  <c r="AA26" i="25"/>
  <c r="W26" i="25" s="1"/>
  <c r="U26" i="25"/>
  <c r="AA25" i="25"/>
  <c r="Y25" i="25" s="1"/>
  <c r="U25" i="25"/>
  <c r="AA24" i="25"/>
  <c r="Y24" i="25" s="1"/>
  <c r="U24" i="25"/>
  <c r="AA23" i="25"/>
  <c r="W23" i="25" s="1"/>
  <c r="U23" i="25"/>
  <c r="AA22" i="25"/>
  <c r="Y22" i="25" s="1"/>
  <c r="U22" i="25"/>
  <c r="AA21" i="25"/>
  <c r="W21" i="25" s="1"/>
  <c r="U21" i="25"/>
  <c r="AA20" i="25"/>
  <c r="Y20" i="25" s="1"/>
  <c r="U20" i="25"/>
  <c r="AA19" i="25"/>
  <c r="W19" i="25" s="1"/>
  <c r="U19" i="25"/>
  <c r="AA18" i="25"/>
  <c r="Y18" i="25" s="1"/>
  <c r="U18" i="25"/>
  <c r="AA17" i="25"/>
  <c r="W17" i="25" s="1"/>
  <c r="U17" i="25"/>
  <c r="AA16" i="25"/>
  <c r="Y16" i="25" s="1"/>
  <c r="U16" i="25"/>
  <c r="AA15" i="25"/>
  <c r="W15" i="25" s="1"/>
  <c r="U15" i="25"/>
  <c r="AA14" i="25"/>
  <c r="Y14" i="25" s="1"/>
  <c r="U14" i="25"/>
  <c r="AA13" i="25"/>
  <c r="W13" i="25" s="1"/>
  <c r="U13" i="25"/>
  <c r="AA12" i="25"/>
  <c r="Y12" i="25" s="1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Y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Y55" i="24" s="1"/>
  <c r="U55" i="24"/>
  <c r="AA54" i="24"/>
  <c r="Y54" i="24" s="1"/>
  <c r="U54" i="24"/>
  <c r="AA53" i="24"/>
  <c r="Y53" i="24" s="1"/>
  <c r="U53" i="24"/>
  <c r="AA52" i="24"/>
  <c r="Y52" i="24" s="1"/>
  <c r="U52" i="24"/>
  <c r="AA51" i="24"/>
  <c r="Y51" i="24" s="1"/>
  <c r="U51" i="24"/>
  <c r="AA50" i="24"/>
  <c r="Y50" i="24" s="1"/>
  <c r="U50" i="24"/>
  <c r="AA49" i="24"/>
  <c r="Y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Y45" i="24" s="1"/>
  <c r="U45" i="24"/>
  <c r="AA44" i="24"/>
  <c r="Y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Y39" i="24" s="1"/>
  <c r="U39" i="24"/>
  <c r="AA38" i="24"/>
  <c r="Y38" i="24" s="1"/>
  <c r="U38" i="24"/>
  <c r="AA37" i="24"/>
  <c r="W37" i="24" s="1"/>
  <c r="U37" i="24"/>
  <c r="AA36" i="24"/>
  <c r="Y36" i="24" s="1"/>
  <c r="U36" i="24"/>
  <c r="AA35" i="24"/>
  <c r="W35" i="24" s="1"/>
  <c r="U35" i="24"/>
  <c r="AA34" i="24"/>
  <c r="Y34" i="24" s="1"/>
  <c r="U34" i="24"/>
  <c r="AA33" i="24"/>
  <c r="W33" i="24" s="1"/>
  <c r="U33" i="24"/>
  <c r="AA32" i="24"/>
  <c r="Y32" i="24" s="1"/>
  <c r="U32" i="24"/>
  <c r="AA31" i="24"/>
  <c r="W31" i="24" s="1"/>
  <c r="U31" i="24"/>
  <c r="AA30" i="24"/>
  <c r="Y30" i="24" s="1"/>
  <c r="U30" i="24"/>
  <c r="AA29" i="24"/>
  <c r="W29" i="24" s="1"/>
  <c r="U29" i="24"/>
  <c r="AA28" i="24"/>
  <c r="Y28" i="24" s="1"/>
  <c r="U28" i="24"/>
  <c r="AA27" i="24"/>
  <c r="W27" i="24" s="1"/>
  <c r="U27" i="24"/>
  <c r="AA26" i="24"/>
  <c r="Y26" i="24" s="1"/>
  <c r="U26" i="24"/>
  <c r="AA25" i="24"/>
  <c r="W25" i="24" s="1"/>
  <c r="U25" i="24"/>
  <c r="AA24" i="24"/>
  <c r="Y24" i="24" s="1"/>
  <c r="U24" i="24"/>
  <c r="AA23" i="24"/>
  <c r="W23" i="24" s="1"/>
  <c r="U23" i="24"/>
  <c r="AA22" i="24"/>
  <c r="Y22" i="24" s="1"/>
  <c r="U22" i="24"/>
  <c r="AA21" i="24"/>
  <c r="W21" i="24" s="1"/>
  <c r="U21" i="24"/>
  <c r="AA20" i="24"/>
  <c r="Y20" i="24" s="1"/>
  <c r="U20" i="24"/>
  <c r="AA19" i="24"/>
  <c r="W19" i="24" s="1"/>
  <c r="U19" i="24"/>
  <c r="AA18" i="24"/>
  <c r="Y18" i="24" s="1"/>
  <c r="U18" i="24"/>
  <c r="AA17" i="24"/>
  <c r="W17" i="24" s="1"/>
  <c r="U17" i="24"/>
  <c r="AA16" i="24"/>
  <c r="Y16" i="24" s="1"/>
  <c r="U16" i="24"/>
  <c r="AA15" i="24"/>
  <c r="W15" i="24" s="1"/>
  <c r="U15" i="24"/>
  <c r="AA14" i="24"/>
  <c r="Y14" i="24" s="1"/>
  <c r="U14" i="24"/>
  <c r="AA13" i="24"/>
  <c r="W13" i="24" s="1"/>
  <c r="U13" i="24"/>
  <c r="AA12" i="24"/>
  <c r="Y12" i="24" s="1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U54" i="23"/>
  <c r="AA53" i="23"/>
  <c r="Y53" i="23" s="1"/>
  <c r="W53" i="23"/>
  <c r="U53" i="23"/>
  <c r="AA52" i="23"/>
  <c r="Y52" i="23" s="1"/>
  <c r="U52" i="23"/>
  <c r="AA51" i="23"/>
  <c r="Y51" i="23" s="1"/>
  <c r="U51" i="23"/>
  <c r="AA50" i="23"/>
  <c r="Y50" i="23" s="1"/>
  <c r="U50" i="23"/>
  <c r="AA49" i="23"/>
  <c r="Y49" i="23" s="1"/>
  <c r="W49" i="23"/>
  <c r="U49" i="23"/>
  <c r="AA48" i="23"/>
  <c r="Y48" i="23" s="1"/>
  <c r="U48" i="23"/>
  <c r="AA47" i="23"/>
  <c r="Y47" i="23" s="1"/>
  <c r="U47" i="23"/>
  <c r="AA46" i="23"/>
  <c r="Y46" i="23" s="1"/>
  <c r="U46" i="23"/>
  <c r="AA45" i="23"/>
  <c r="Y45" i="23" s="1"/>
  <c r="U45" i="23"/>
  <c r="AA44" i="23"/>
  <c r="Y44" i="23" s="1"/>
  <c r="U44" i="23"/>
  <c r="AA43" i="23"/>
  <c r="Y43" i="23" s="1"/>
  <c r="U43" i="23"/>
  <c r="AA42" i="23"/>
  <c r="Y42" i="23" s="1"/>
  <c r="U42" i="23"/>
  <c r="AA41" i="23"/>
  <c r="Y41" i="23" s="1"/>
  <c r="W41" i="23"/>
  <c r="U41" i="23"/>
  <c r="AA40" i="23"/>
  <c r="Y40" i="23" s="1"/>
  <c r="U40" i="23"/>
  <c r="AA39" i="23"/>
  <c r="Y39" i="23" s="1"/>
  <c r="W39" i="23"/>
  <c r="U39" i="23"/>
  <c r="AA38" i="23"/>
  <c r="Y38" i="23" s="1"/>
  <c r="U38" i="23"/>
  <c r="AA37" i="23"/>
  <c r="W37" i="23" s="1"/>
  <c r="U37" i="23"/>
  <c r="AA36" i="23"/>
  <c r="Y36" i="23" s="1"/>
  <c r="U36" i="23"/>
  <c r="AA35" i="23"/>
  <c r="Y35" i="23" s="1"/>
  <c r="U35" i="23"/>
  <c r="AA34" i="23"/>
  <c r="Y34" i="23" s="1"/>
  <c r="U34" i="23"/>
  <c r="AA33" i="23"/>
  <c r="Y33" i="23" s="1"/>
  <c r="U33" i="23"/>
  <c r="AA32" i="23"/>
  <c r="W32" i="23" s="1"/>
  <c r="U32" i="23"/>
  <c r="AA31" i="23"/>
  <c r="Y31" i="23" s="1"/>
  <c r="U31" i="23"/>
  <c r="AA30" i="23"/>
  <c r="W30" i="23" s="1"/>
  <c r="U30" i="23"/>
  <c r="AA29" i="23"/>
  <c r="Y29" i="23" s="1"/>
  <c r="U29" i="23"/>
  <c r="AA28" i="23"/>
  <c r="W28" i="23" s="1"/>
  <c r="U28" i="23"/>
  <c r="AA27" i="23"/>
  <c r="Y27" i="23" s="1"/>
  <c r="U27" i="23"/>
  <c r="AA26" i="23"/>
  <c r="W26" i="23" s="1"/>
  <c r="U26" i="23"/>
  <c r="AA25" i="23"/>
  <c r="Y25" i="23" s="1"/>
  <c r="U25" i="23"/>
  <c r="AA24" i="23"/>
  <c r="W24" i="23" s="1"/>
  <c r="U24" i="23"/>
  <c r="AA23" i="23"/>
  <c r="Y23" i="23" s="1"/>
  <c r="U23" i="23"/>
  <c r="AA22" i="23"/>
  <c r="W22" i="23" s="1"/>
  <c r="U22" i="23"/>
  <c r="AA21" i="23"/>
  <c r="Y21" i="23" s="1"/>
  <c r="U21" i="23"/>
  <c r="AA20" i="23"/>
  <c r="W20" i="23" s="1"/>
  <c r="U20" i="23"/>
  <c r="AA19" i="23"/>
  <c r="Y19" i="23" s="1"/>
  <c r="U19" i="23"/>
  <c r="AA18" i="23"/>
  <c r="W18" i="23" s="1"/>
  <c r="U18" i="23"/>
  <c r="AA17" i="23"/>
  <c r="Y17" i="23" s="1"/>
  <c r="U17" i="23"/>
  <c r="AA16" i="23"/>
  <c r="W16" i="23" s="1"/>
  <c r="U16" i="23"/>
  <c r="AA15" i="23"/>
  <c r="Y15" i="23" s="1"/>
  <c r="U15" i="23"/>
  <c r="AA14" i="23"/>
  <c r="W14" i="23" s="1"/>
  <c r="U14" i="23"/>
  <c r="AA13" i="23"/>
  <c r="Y13" i="23" s="1"/>
  <c r="U13" i="23"/>
  <c r="AA12" i="23"/>
  <c r="W12" i="23" s="1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Y54" i="22" s="1"/>
  <c r="W54" i="22"/>
  <c r="U54" i="22"/>
  <c r="AA53" i="22"/>
  <c r="Y53" i="22" s="1"/>
  <c r="U53" i="22"/>
  <c r="AA52" i="22"/>
  <c r="Y52" i="22" s="1"/>
  <c r="U52" i="22"/>
  <c r="AA51" i="22"/>
  <c r="Y51" i="22" s="1"/>
  <c r="U51" i="22"/>
  <c r="AA50" i="22"/>
  <c r="Y50" i="22" s="1"/>
  <c r="W50" i="22"/>
  <c r="U50" i="22"/>
  <c r="AA49" i="22"/>
  <c r="Y49" i="22" s="1"/>
  <c r="U49" i="22"/>
  <c r="AA48" i="22"/>
  <c r="Y48" i="22" s="1"/>
  <c r="U48" i="22"/>
  <c r="AA47" i="22"/>
  <c r="Y47" i="22" s="1"/>
  <c r="U47" i="22"/>
  <c r="AA46" i="22"/>
  <c r="Y46" i="22" s="1"/>
  <c r="U46" i="22"/>
  <c r="AA45" i="22"/>
  <c r="Y45" i="22" s="1"/>
  <c r="U45" i="22"/>
  <c r="AA44" i="22"/>
  <c r="Y44" i="22" s="1"/>
  <c r="U44" i="22"/>
  <c r="AA43" i="22"/>
  <c r="Y43" i="22" s="1"/>
  <c r="U43" i="22"/>
  <c r="AA42" i="22"/>
  <c r="Y42" i="22" s="1"/>
  <c r="U42" i="22"/>
  <c r="AA41" i="22"/>
  <c r="Y41" i="22" s="1"/>
  <c r="U41" i="22"/>
  <c r="AA40" i="22"/>
  <c r="Y40" i="22" s="1"/>
  <c r="U40" i="22"/>
  <c r="AA39" i="22"/>
  <c r="Y39" i="22" s="1"/>
  <c r="U39" i="22"/>
  <c r="AA38" i="22"/>
  <c r="Y38" i="22" s="1"/>
  <c r="U38" i="22"/>
  <c r="AA37" i="22"/>
  <c r="Y37" i="22" s="1"/>
  <c r="U37" i="22"/>
  <c r="AA36" i="22"/>
  <c r="W36" i="22" s="1"/>
  <c r="U36" i="22"/>
  <c r="AA35" i="22"/>
  <c r="Y35" i="22" s="1"/>
  <c r="U35" i="22"/>
  <c r="AA34" i="22"/>
  <c r="W34" i="22" s="1"/>
  <c r="U34" i="22"/>
  <c r="AA33" i="22"/>
  <c r="Y33" i="22" s="1"/>
  <c r="U33" i="22"/>
  <c r="AA32" i="22"/>
  <c r="W32" i="22" s="1"/>
  <c r="U32" i="22"/>
  <c r="AA31" i="22"/>
  <c r="Y31" i="22" s="1"/>
  <c r="U31" i="22"/>
  <c r="AA30" i="22"/>
  <c r="W30" i="22" s="1"/>
  <c r="U30" i="22"/>
  <c r="AA29" i="22"/>
  <c r="Y29" i="22" s="1"/>
  <c r="U29" i="22"/>
  <c r="AA28" i="22"/>
  <c r="W28" i="22" s="1"/>
  <c r="U28" i="22"/>
  <c r="AA27" i="22"/>
  <c r="Y27" i="22" s="1"/>
  <c r="U27" i="22"/>
  <c r="AA26" i="22"/>
  <c r="W26" i="22" s="1"/>
  <c r="U26" i="22"/>
  <c r="AA25" i="22"/>
  <c r="Y25" i="22" s="1"/>
  <c r="U25" i="22"/>
  <c r="AA24" i="22"/>
  <c r="W24" i="22" s="1"/>
  <c r="U24" i="22"/>
  <c r="AA23" i="22"/>
  <c r="Y23" i="22" s="1"/>
  <c r="U23" i="22"/>
  <c r="AA22" i="22"/>
  <c r="W22" i="22" s="1"/>
  <c r="U22" i="22"/>
  <c r="AA21" i="22"/>
  <c r="Y21" i="22" s="1"/>
  <c r="U21" i="22"/>
  <c r="AA20" i="22"/>
  <c r="W20" i="22" s="1"/>
  <c r="U20" i="22"/>
  <c r="AA19" i="22"/>
  <c r="Y19" i="22" s="1"/>
  <c r="U19" i="22"/>
  <c r="AA18" i="22"/>
  <c r="W18" i="22" s="1"/>
  <c r="U18" i="22"/>
  <c r="AA17" i="22"/>
  <c r="Y17" i="22" s="1"/>
  <c r="U17" i="22"/>
  <c r="AA16" i="22"/>
  <c r="W16" i="22" s="1"/>
  <c r="U16" i="22"/>
  <c r="AA15" i="22"/>
  <c r="Y15" i="22" s="1"/>
  <c r="U15" i="22"/>
  <c r="AA14" i="22"/>
  <c r="W14" i="22" s="1"/>
  <c r="U14" i="22"/>
  <c r="AA13" i="22"/>
  <c r="Y13" i="22" s="1"/>
  <c r="U13" i="22"/>
  <c r="AA12" i="22"/>
  <c r="W12" i="22" s="1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Y59" i="21" s="1"/>
  <c r="U59" i="21"/>
  <c r="AA58" i="21"/>
  <c r="V58" i="21"/>
  <c r="AA57" i="21"/>
  <c r="V57" i="21"/>
  <c r="AA56" i="21"/>
  <c r="Y56" i="21" s="1"/>
  <c r="U56" i="21"/>
  <c r="AA55" i="21"/>
  <c r="Y55" i="21" s="1"/>
  <c r="U55" i="21"/>
  <c r="AA54" i="21"/>
  <c r="Y54" i="21" s="1"/>
  <c r="W54" i="21"/>
  <c r="U54" i="21"/>
  <c r="AA53" i="21"/>
  <c r="Y53" i="21" s="1"/>
  <c r="U53" i="21"/>
  <c r="AA52" i="21"/>
  <c r="Y52" i="21" s="1"/>
  <c r="U52" i="21"/>
  <c r="AA51" i="21"/>
  <c r="Y51" i="21" s="1"/>
  <c r="U51" i="21"/>
  <c r="AA50" i="21"/>
  <c r="Y50" i="21" s="1"/>
  <c r="W50" i="21"/>
  <c r="U50" i="21"/>
  <c r="AA49" i="21"/>
  <c r="Y49" i="21" s="1"/>
  <c r="U49" i="21"/>
  <c r="AA48" i="21"/>
  <c r="Y48" i="21" s="1"/>
  <c r="U48" i="21"/>
  <c r="AA47" i="21"/>
  <c r="Y47" i="21" s="1"/>
  <c r="U47" i="21"/>
  <c r="AA46" i="21"/>
  <c r="Y46" i="21" s="1"/>
  <c r="U46" i="21"/>
  <c r="AA45" i="21"/>
  <c r="Y45" i="21" s="1"/>
  <c r="U45" i="21"/>
  <c r="AA44" i="21"/>
  <c r="Y44" i="21" s="1"/>
  <c r="U44" i="21"/>
  <c r="AA43" i="21"/>
  <c r="Y43" i="21" s="1"/>
  <c r="U43" i="21"/>
  <c r="AA42" i="21"/>
  <c r="Y42" i="21" s="1"/>
  <c r="U42" i="21"/>
  <c r="AA41" i="21"/>
  <c r="Y41" i="21" s="1"/>
  <c r="U41" i="21"/>
  <c r="AA40" i="21"/>
  <c r="Y40" i="21" s="1"/>
  <c r="U40" i="21"/>
  <c r="AA39" i="21"/>
  <c r="Y39" i="21" s="1"/>
  <c r="U39" i="21"/>
  <c r="AA38" i="21"/>
  <c r="Y38" i="21" s="1"/>
  <c r="U38" i="21"/>
  <c r="AA37" i="21"/>
  <c r="W37" i="21" s="1"/>
  <c r="U37" i="21"/>
  <c r="AA36" i="21"/>
  <c r="Y36" i="21" s="1"/>
  <c r="U36" i="21"/>
  <c r="AA35" i="21"/>
  <c r="W35" i="21" s="1"/>
  <c r="U35" i="21"/>
  <c r="AA34" i="21"/>
  <c r="Y34" i="21" s="1"/>
  <c r="U34" i="21"/>
  <c r="AA33" i="21"/>
  <c r="W33" i="21" s="1"/>
  <c r="U33" i="21"/>
  <c r="AA32" i="21"/>
  <c r="Y32" i="21" s="1"/>
  <c r="U32" i="21"/>
  <c r="AA31" i="21"/>
  <c r="W31" i="21" s="1"/>
  <c r="U31" i="21"/>
  <c r="AA30" i="21"/>
  <c r="Y30" i="21" s="1"/>
  <c r="U30" i="21"/>
  <c r="AA29" i="21"/>
  <c r="W29" i="21" s="1"/>
  <c r="U29" i="21"/>
  <c r="AA28" i="21"/>
  <c r="Y28" i="21" s="1"/>
  <c r="U28" i="21"/>
  <c r="AA27" i="21"/>
  <c r="W27" i="21" s="1"/>
  <c r="U27" i="21"/>
  <c r="AA26" i="21"/>
  <c r="Y26" i="21" s="1"/>
  <c r="U26" i="21"/>
  <c r="AA25" i="21"/>
  <c r="W25" i="21" s="1"/>
  <c r="U25" i="21"/>
  <c r="AA24" i="21"/>
  <c r="Y24" i="21" s="1"/>
  <c r="U24" i="21"/>
  <c r="AA23" i="21"/>
  <c r="W23" i="21" s="1"/>
  <c r="U23" i="21"/>
  <c r="AA22" i="21"/>
  <c r="Y22" i="21" s="1"/>
  <c r="U22" i="21"/>
  <c r="AA21" i="21"/>
  <c r="W21" i="21" s="1"/>
  <c r="U21" i="21"/>
  <c r="AA20" i="21"/>
  <c r="Y20" i="21" s="1"/>
  <c r="U20" i="21"/>
  <c r="AA19" i="21"/>
  <c r="W19" i="21" s="1"/>
  <c r="U19" i="21"/>
  <c r="AA18" i="21"/>
  <c r="Y18" i="21" s="1"/>
  <c r="U18" i="21"/>
  <c r="AA17" i="21"/>
  <c r="W17" i="21" s="1"/>
  <c r="U17" i="21"/>
  <c r="AA16" i="21"/>
  <c r="Y16" i="21" s="1"/>
  <c r="U16" i="21"/>
  <c r="AA15" i="21"/>
  <c r="W15" i="21" s="1"/>
  <c r="U15" i="21"/>
  <c r="AA14" i="21"/>
  <c r="Y14" i="21" s="1"/>
  <c r="U14" i="21"/>
  <c r="AA13" i="21"/>
  <c r="W13" i="21" s="1"/>
  <c r="U13" i="21"/>
  <c r="AA12" i="21"/>
  <c r="Y12" i="21" s="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Y53" i="20" s="1"/>
  <c r="W53" i="20"/>
  <c r="U53" i="20"/>
  <c r="AA52" i="20"/>
  <c r="Y52" i="20" s="1"/>
  <c r="U52" i="20"/>
  <c r="AA51" i="20"/>
  <c r="Y51" i="20" s="1"/>
  <c r="U51" i="20"/>
  <c r="AA50" i="20"/>
  <c r="Y50" i="20" s="1"/>
  <c r="U50" i="20"/>
  <c r="AA49" i="20"/>
  <c r="Y49" i="20" s="1"/>
  <c r="U49" i="20"/>
  <c r="AA48" i="20"/>
  <c r="Y48" i="20" s="1"/>
  <c r="U48" i="20"/>
  <c r="AA47" i="20"/>
  <c r="Y47" i="20" s="1"/>
  <c r="U47" i="20"/>
  <c r="AA46" i="20"/>
  <c r="Y46" i="20" s="1"/>
  <c r="U46" i="20"/>
  <c r="AA45" i="20"/>
  <c r="Y45" i="20" s="1"/>
  <c r="W45" i="20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W37" i="20" s="1"/>
  <c r="U37" i="20"/>
  <c r="AA36" i="20"/>
  <c r="Y36" i="20" s="1"/>
  <c r="U36" i="20"/>
  <c r="AA35" i="20"/>
  <c r="W35" i="20" s="1"/>
  <c r="U35" i="20"/>
  <c r="AA34" i="20"/>
  <c r="Y34" i="20" s="1"/>
  <c r="U34" i="20"/>
  <c r="AA33" i="20"/>
  <c r="W33" i="20" s="1"/>
  <c r="U33" i="20"/>
  <c r="AA32" i="20"/>
  <c r="Y32" i="20" s="1"/>
  <c r="U32" i="20"/>
  <c r="AA31" i="20"/>
  <c r="W31" i="20" s="1"/>
  <c r="U31" i="20"/>
  <c r="AA30" i="20"/>
  <c r="Y30" i="20" s="1"/>
  <c r="U30" i="20"/>
  <c r="AA29" i="20"/>
  <c r="W29" i="20" s="1"/>
  <c r="U29" i="20"/>
  <c r="AA28" i="20"/>
  <c r="Y28" i="20" s="1"/>
  <c r="U28" i="20"/>
  <c r="AA27" i="20"/>
  <c r="W27" i="20" s="1"/>
  <c r="U27" i="20"/>
  <c r="AA26" i="20"/>
  <c r="Y26" i="20" s="1"/>
  <c r="U26" i="20"/>
  <c r="AA25" i="20"/>
  <c r="W25" i="20" s="1"/>
  <c r="U25" i="20"/>
  <c r="AA24" i="20"/>
  <c r="Y24" i="20" s="1"/>
  <c r="U24" i="20"/>
  <c r="AA23" i="20"/>
  <c r="W23" i="20" s="1"/>
  <c r="U23" i="20"/>
  <c r="AA22" i="20"/>
  <c r="Y22" i="20" s="1"/>
  <c r="U22" i="20"/>
  <c r="AA21" i="20"/>
  <c r="W21" i="20" s="1"/>
  <c r="U21" i="20"/>
  <c r="AA20" i="20"/>
  <c r="Y20" i="20" s="1"/>
  <c r="U20" i="20"/>
  <c r="AA19" i="20"/>
  <c r="W19" i="20" s="1"/>
  <c r="U19" i="20"/>
  <c r="AA18" i="20"/>
  <c r="Y18" i="20" s="1"/>
  <c r="U18" i="20"/>
  <c r="AA17" i="20"/>
  <c r="W17" i="20" s="1"/>
  <c r="U17" i="20"/>
  <c r="AA16" i="20"/>
  <c r="Y16" i="20" s="1"/>
  <c r="U16" i="20"/>
  <c r="AA15" i="20"/>
  <c r="W15" i="20" s="1"/>
  <c r="U15" i="20"/>
  <c r="AA14" i="20"/>
  <c r="Y14" i="20" s="1"/>
  <c r="U14" i="20"/>
  <c r="AA13" i="20"/>
  <c r="W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 s="1"/>
  <c r="U59" i="19"/>
  <c r="AA58" i="19"/>
  <c r="V58" i="19"/>
  <c r="AA57" i="19"/>
  <c r="V57" i="19"/>
  <c r="AA56" i="19"/>
  <c r="Y56" i="19" s="1"/>
  <c r="U56" i="19"/>
  <c r="AA55" i="19"/>
  <c r="Y55" i="19" s="1"/>
  <c r="U55" i="19"/>
  <c r="AA54" i="19"/>
  <c r="Y54" i="19" s="1"/>
  <c r="U54" i="19"/>
  <c r="AA53" i="19"/>
  <c r="Y53" i="19" s="1"/>
  <c r="U53" i="19"/>
  <c r="AA52" i="19"/>
  <c r="Y52" i="19" s="1"/>
  <c r="U52" i="19"/>
  <c r="AA51" i="19"/>
  <c r="Y51" i="19" s="1"/>
  <c r="U51" i="19"/>
  <c r="AA50" i="19"/>
  <c r="Y50" i="19" s="1"/>
  <c r="U50" i="19"/>
  <c r="AA49" i="19"/>
  <c r="Y49" i="19" s="1"/>
  <c r="U49" i="19"/>
  <c r="AA48" i="19"/>
  <c r="Y48" i="19" s="1"/>
  <c r="U48" i="19"/>
  <c r="AA47" i="19"/>
  <c r="Y47" i="19" s="1"/>
  <c r="U47" i="19"/>
  <c r="AA46" i="19"/>
  <c r="Y46" i="19" s="1"/>
  <c r="U46" i="19"/>
  <c r="AA45" i="19"/>
  <c r="Y45" i="19" s="1"/>
  <c r="W45" i="19"/>
  <c r="U45" i="19"/>
  <c r="AA44" i="19"/>
  <c r="Y44" i="19" s="1"/>
  <c r="U44" i="19"/>
  <c r="AA43" i="19"/>
  <c r="Y43" i="19" s="1"/>
  <c r="U43" i="19"/>
  <c r="AA42" i="19"/>
  <c r="Y42" i="19" s="1"/>
  <c r="U42" i="19"/>
  <c r="AA41" i="19"/>
  <c r="Y41" i="19" s="1"/>
  <c r="U41" i="19"/>
  <c r="AA40" i="19"/>
  <c r="W40" i="19" s="1"/>
  <c r="U40" i="19"/>
  <c r="AA39" i="19"/>
  <c r="Y39" i="19" s="1"/>
  <c r="U39" i="19"/>
  <c r="AA38" i="19"/>
  <c r="Y38" i="19" s="1"/>
  <c r="U38" i="19"/>
  <c r="AA37" i="19"/>
  <c r="Y37" i="19" s="1"/>
  <c r="U37" i="19"/>
  <c r="AA36" i="19"/>
  <c r="W36" i="19" s="1"/>
  <c r="U36" i="19"/>
  <c r="AA35" i="19"/>
  <c r="Y35" i="19" s="1"/>
  <c r="U35" i="19"/>
  <c r="AA34" i="19"/>
  <c r="W34" i="19" s="1"/>
  <c r="U34" i="19"/>
  <c r="AA33" i="19"/>
  <c r="Y33" i="19" s="1"/>
  <c r="U33" i="19"/>
  <c r="AA32" i="19"/>
  <c r="W32" i="19" s="1"/>
  <c r="U32" i="19"/>
  <c r="AA31" i="19"/>
  <c r="Y31" i="19" s="1"/>
  <c r="U31" i="19"/>
  <c r="AA30" i="19"/>
  <c r="W30" i="19" s="1"/>
  <c r="U30" i="19"/>
  <c r="AA29" i="19"/>
  <c r="Y29" i="19" s="1"/>
  <c r="U29" i="19"/>
  <c r="AA28" i="19"/>
  <c r="W28" i="19" s="1"/>
  <c r="U28" i="19"/>
  <c r="AA27" i="19"/>
  <c r="Y27" i="19" s="1"/>
  <c r="U27" i="19"/>
  <c r="AA26" i="19"/>
  <c r="W26" i="19" s="1"/>
  <c r="U26" i="19"/>
  <c r="AA25" i="19"/>
  <c r="Y25" i="19" s="1"/>
  <c r="U25" i="19"/>
  <c r="AA24" i="19"/>
  <c r="W24" i="19" s="1"/>
  <c r="U24" i="19"/>
  <c r="AA23" i="19"/>
  <c r="Y23" i="19" s="1"/>
  <c r="U23" i="19"/>
  <c r="AA22" i="19"/>
  <c r="W22" i="19" s="1"/>
  <c r="U22" i="19"/>
  <c r="AA21" i="19"/>
  <c r="Y21" i="19" s="1"/>
  <c r="U21" i="19"/>
  <c r="AA20" i="19"/>
  <c r="W20" i="19" s="1"/>
  <c r="U20" i="19"/>
  <c r="AA19" i="19"/>
  <c r="Y19" i="19" s="1"/>
  <c r="U19" i="19"/>
  <c r="AA18" i="19"/>
  <c r="W18" i="19" s="1"/>
  <c r="U18" i="19"/>
  <c r="AA17" i="19"/>
  <c r="Y17" i="19" s="1"/>
  <c r="U17" i="19"/>
  <c r="AA16" i="19"/>
  <c r="W16" i="19" s="1"/>
  <c r="U16" i="19"/>
  <c r="AA15" i="19"/>
  <c r="Y15" i="19" s="1"/>
  <c r="U15" i="19"/>
  <c r="AA14" i="19"/>
  <c r="W14" i="19" s="1"/>
  <c r="U14" i="19"/>
  <c r="AA13" i="19"/>
  <c r="Y13" i="19" s="1"/>
  <c r="U13" i="19"/>
  <c r="AA12" i="19"/>
  <c r="W12" i="19" s="1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Y55" i="18" s="1"/>
  <c r="U55" i="18"/>
  <c r="AA54" i="18"/>
  <c r="Y54" i="18" s="1"/>
  <c r="W54" i="18"/>
  <c r="U54" i="18"/>
  <c r="AA53" i="18"/>
  <c r="Y53" i="18" s="1"/>
  <c r="U53" i="18"/>
  <c r="AA52" i="18"/>
  <c r="Y52" i="18" s="1"/>
  <c r="U52" i="18"/>
  <c r="AA51" i="18"/>
  <c r="Y51" i="18" s="1"/>
  <c r="U51" i="18"/>
  <c r="AA50" i="18"/>
  <c r="Y50" i="18" s="1"/>
  <c r="W50" i="18"/>
  <c r="U50" i="18"/>
  <c r="AA49" i="18"/>
  <c r="Y49" i="18" s="1"/>
  <c r="U49" i="18"/>
  <c r="AA48" i="18"/>
  <c r="Y48" i="18" s="1"/>
  <c r="U48" i="18"/>
  <c r="AA47" i="18"/>
  <c r="Y47" i="18" s="1"/>
  <c r="U47" i="18"/>
  <c r="AA46" i="18"/>
  <c r="Y46" i="18" s="1"/>
  <c r="U46" i="18"/>
  <c r="AA45" i="18"/>
  <c r="Y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Y39" i="18" s="1"/>
  <c r="U39" i="18"/>
  <c r="AA38" i="18"/>
  <c r="W38" i="18" s="1"/>
  <c r="U38" i="18"/>
  <c r="AA37" i="18"/>
  <c r="Y37" i="18" s="1"/>
  <c r="U37" i="18"/>
  <c r="AA36" i="18"/>
  <c r="W36" i="18" s="1"/>
  <c r="U36" i="18"/>
  <c r="AA35" i="18"/>
  <c r="Y35" i="18" s="1"/>
  <c r="U35" i="18"/>
  <c r="AA34" i="18"/>
  <c r="W34" i="18" s="1"/>
  <c r="U34" i="18"/>
  <c r="AA33" i="18"/>
  <c r="Y33" i="18" s="1"/>
  <c r="U33" i="18"/>
  <c r="AA32" i="18"/>
  <c r="W32" i="18" s="1"/>
  <c r="U32" i="18"/>
  <c r="AA31" i="18"/>
  <c r="Y31" i="18" s="1"/>
  <c r="U31" i="18"/>
  <c r="AA30" i="18"/>
  <c r="W30" i="18" s="1"/>
  <c r="U30" i="18"/>
  <c r="AA29" i="18"/>
  <c r="Y29" i="18" s="1"/>
  <c r="U29" i="18"/>
  <c r="AA28" i="18"/>
  <c r="W28" i="18" s="1"/>
  <c r="U28" i="18"/>
  <c r="AA27" i="18"/>
  <c r="Y27" i="18" s="1"/>
  <c r="U27" i="18"/>
  <c r="AA26" i="18"/>
  <c r="W26" i="18" s="1"/>
  <c r="U26" i="18"/>
  <c r="AA25" i="18"/>
  <c r="Y25" i="18" s="1"/>
  <c r="U25" i="18"/>
  <c r="AA24" i="18"/>
  <c r="W24" i="18" s="1"/>
  <c r="U24" i="18"/>
  <c r="AA23" i="18"/>
  <c r="Y23" i="18" s="1"/>
  <c r="U23" i="18"/>
  <c r="AA22" i="18"/>
  <c r="W22" i="18" s="1"/>
  <c r="U22" i="18"/>
  <c r="AA21" i="18"/>
  <c r="Y21" i="18" s="1"/>
  <c r="U21" i="18"/>
  <c r="AA20" i="18"/>
  <c r="W20" i="18" s="1"/>
  <c r="U20" i="18"/>
  <c r="AA19" i="18"/>
  <c r="Y19" i="18" s="1"/>
  <c r="U19" i="18"/>
  <c r="AA18" i="18"/>
  <c r="W18" i="18" s="1"/>
  <c r="U18" i="18"/>
  <c r="AA17" i="18"/>
  <c r="Y17" i="18" s="1"/>
  <c r="U17" i="18"/>
  <c r="AA16" i="18"/>
  <c r="W16" i="18" s="1"/>
  <c r="U16" i="18"/>
  <c r="AA15" i="18"/>
  <c r="Y15" i="18" s="1"/>
  <c r="U15" i="18"/>
  <c r="AA14" i="18"/>
  <c r="W14" i="18" s="1"/>
  <c r="U14" i="18"/>
  <c r="AA13" i="18"/>
  <c r="Y13" i="18" s="1"/>
  <c r="U13" i="18"/>
  <c r="AA12" i="18"/>
  <c r="W12" i="18" s="1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Y60" i="17" s="1"/>
  <c r="U60" i="17"/>
  <c r="AA59" i="17"/>
  <c r="Y59" i="17" s="1"/>
  <c r="U59" i="17"/>
  <c r="AA58" i="17"/>
  <c r="V58" i="17"/>
  <c r="AA57" i="17"/>
  <c r="V57" i="17"/>
  <c r="AA56" i="17"/>
  <c r="Y56" i="17" s="1"/>
  <c r="U56" i="17"/>
  <c r="AA55" i="17"/>
  <c r="Y55" i="17" s="1"/>
  <c r="U55" i="17"/>
  <c r="AA54" i="17"/>
  <c r="Y54" i="17" s="1"/>
  <c r="W54" i="17"/>
  <c r="U54" i="17"/>
  <c r="AA53" i="17"/>
  <c r="Y53" i="17" s="1"/>
  <c r="U53" i="17"/>
  <c r="AA52" i="17"/>
  <c r="Y52" i="17" s="1"/>
  <c r="U52" i="17"/>
  <c r="AA51" i="17"/>
  <c r="Y51" i="17" s="1"/>
  <c r="U51" i="17"/>
  <c r="AA50" i="17"/>
  <c r="Y50" i="17" s="1"/>
  <c r="W50" i="17"/>
  <c r="U50" i="17"/>
  <c r="AA49" i="17"/>
  <c r="Y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Y44" i="17" s="1"/>
  <c r="U44" i="17"/>
  <c r="AA43" i="17"/>
  <c r="Y43" i="17" s="1"/>
  <c r="U43" i="17"/>
  <c r="AA42" i="17"/>
  <c r="Y42" i="17" s="1"/>
  <c r="U42" i="17"/>
  <c r="AA41" i="17"/>
  <c r="Y41" i="17" s="1"/>
  <c r="W41" i="17"/>
  <c r="U41" i="17"/>
  <c r="AA40" i="17"/>
  <c r="Y40" i="17" s="1"/>
  <c r="U40" i="17"/>
  <c r="AA39" i="17"/>
  <c r="W39" i="17" s="1"/>
  <c r="U39" i="17"/>
  <c r="AA38" i="17"/>
  <c r="Y38" i="17" s="1"/>
  <c r="U38" i="17"/>
  <c r="AA37" i="17"/>
  <c r="W37" i="17" s="1"/>
  <c r="U37" i="17"/>
  <c r="AA36" i="17"/>
  <c r="Y36" i="17" s="1"/>
  <c r="U36" i="17"/>
  <c r="AA35" i="17"/>
  <c r="W35" i="17" s="1"/>
  <c r="U35" i="17"/>
  <c r="AA34" i="17"/>
  <c r="Y34" i="17" s="1"/>
  <c r="U34" i="17"/>
  <c r="AA33" i="17"/>
  <c r="W33" i="17" s="1"/>
  <c r="U33" i="17"/>
  <c r="AA32" i="17"/>
  <c r="Y32" i="17" s="1"/>
  <c r="U32" i="17"/>
  <c r="AA31" i="17"/>
  <c r="W31" i="17" s="1"/>
  <c r="U31" i="17"/>
  <c r="AA30" i="17"/>
  <c r="Y30" i="17" s="1"/>
  <c r="U30" i="17"/>
  <c r="AA29" i="17"/>
  <c r="W29" i="17" s="1"/>
  <c r="U29" i="17"/>
  <c r="AA28" i="17"/>
  <c r="Y28" i="17" s="1"/>
  <c r="U28" i="17"/>
  <c r="AA27" i="17"/>
  <c r="W27" i="17" s="1"/>
  <c r="U27" i="17"/>
  <c r="AA26" i="17"/>
  <c r="Y26" i="17" s="1"/>
  <c r="U26" i="17"/>
  <c r="AA25" i="17"/>
  <c r="W25" i="17" s="1"/>
  <c r="U25" i="17"/>
  <c r="AA24" i="17"/>
  <c r="Y24" i="17" s="1"/>
  <c r="U24" i="17"/>
  <c r="AA23" i="17"/>
  <c r="W23" i="17" s="1"/>
  <c r="U23" i="17"/>
  <c r="AA22" i="17"/>
  <c r="Y22" i="17" s="1"/>
  <c r="U22" i="17"/>
  <c r="AA21" i="17"/>
  <c r="W21" i="17" s="1"/>
  <c r="U21" i="17"/>
  <c r="AA20" i="17"/>
  <c r="Y20" i="17" s="1"/>
  <c r="U20" i="17"/>
  <c r="AA19" i="17"/>
  <c r="W19" i="17" s="1"/>
  <c r="U19" i="17"/>
  <c r="AA18" i="17"/>
  <c r="Y18" i="17" s="1"/>
  <c r="U18" i="17"/>
  <c r="AA17" i="17"/>
  <c r="W17" i="17" s="1"/>
  <c r="U17" i="17"/>
  <c r="AA16" i="17"/>
  <c r="Y16" i="17" s="1"/>
  <c r="U16" i="17"/>
  <c r="AA15" i="17"/>
  <c r="W15" i="17" s="1"/>
  <c r="U15" i="17"/>
  <c r="AA14" i="17"/>
  <c r="Y14" i="17" s="1"/>
  <c r="U14" i="17"/>
  <c r="AA13" i="17"/>
  <c r="W13" i="17" s="1"/>
  <c r="U13" i="17"/>
  <c r="AA12" i="17"/>
  <c r="Y12" i="17" s="1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 s="1"/>
  <c r="U59" i="16"/>
  <c r="AA58" i="16"/>
  <c r="V58" i="16"/>
  <c r="AA57" i="16"/>
  <c r="V57" i="16"/>
  <c r="AA56" i="16"/>
  <c r="Y56" i="16" s="1"/>
  <c r="U56" i="16"/>
  <c r="AA55" i="16"/>
  <c r="Y55" i="16" s="1"/>
  <c r="U55" i="16"/>
  <c r="AA54" i="16"/>
  <c r="Y54" i="16" s="1"/>
  <c r="W54" i="16"/>
  <c r="U54" i="16"/>
  <c r="AA53" i="16"/>
  <c r="Y53" i="16" s="1"/>
  <c r="U53" i="16"/>
  <c r="AA52" i="16"/>
  <c r="Y52" i="16" s="1"/>
  <c r="U52" i="16"/>
  <c r="AA51" i="16"/>
  <c r="Y51" i="16" s="1"/>
  <c r="U51" i="16"/>
  <c r="AA50" i="16"/>
  <c r="Y50" i="16" s="1"/>
  <c r="W50" i="16"/>
  <c r="U50" i="16"/>
  <c r="AA49" i="16"/>
  <c r="Y49" i="16" s="1"/>
  <c r="U49" i="16"/>
  <c r="AA48" i="16"/>
  <c r="Y48" i="16" s="1"/>
  <c r="U48" i="16"/>
  <c r="AA47" i="16"/>
  <c r="Y47" i="16" s="1"/>
  <c r="U47" i="16"/>
  <c r="AA46" i="16"/>
  <c r="Y46" i="16" s="1"/>
  <c r="U46" i="16"/>
  <c r="AA45" i="16"/>
  <c r="Y45" i="16" s="1"/>
  <c r="U45" i="16"/>
  <c r="AA44" i="16"/>
  <c r="Y44" i="16" s="1"/>
  <c r="U44" i="16"/>
  <c r="AA43" i="16"/>
  <c r="Y43" i="16" s="1"/>
  <c r="U43" i="16"/>
  <c r="AA42" i="16"/>
  <c r="Y42" i="16" s="1"/>
  <c r="U42" i="16"/>
  <c r="AA41" i="16"/>
  <c r="Y41" i="16" s="1"/>
  <c r="U41" i="16"/>
  <c r="AA40" i="16"/>
  <c r="Y40" i="16" s="1"/>
  <c r="U40" i="16"/>
  <c r="AA39" i="16"/>
  <c r="W39" i="16" s="1"/>
  <c r="U39" i="16"/>
  <c r="AA38" i="16"/>
  <c r="Y38" i="16" s="1"/>
  <c r="U38" i="16"/>
  <c r="AA37" i="16"/>
  <c r="W37" i="16" s="1"/>
  <c r="U37" i="16"/>
  <c r="AA36" i="16"/>
  <c r="Y36" i="16" s="1"/>
  <c r="U36" i="16"/>
  <c r="AA35" i="16"/>
  <c r="W35" i="16" s="1"/>
  <c r="U35" i="16"/>
  <c r="AA34" i="16"/>
  <c r="Y34" i="16" s="1"/>
  <c r="U34" i="16"/>
  <c r="AA33" i="16"/>
  <c r="W33" i="16" s="1"/>
  <c r="U33" i="16"/>
  <c r="AA32" i="16"/>
  <c r="Y32" i="16" s="1"/>
  <c r="U32" i="16"/>
  <c r="AA31" i="16"/>
  <c r="W31" i="16" s="1"/>
  <c r="U31" i="16"/>
  <c r="AA30" i="16"/>
  <c r="Y30" i="16" s="1"/>
  <c r="U30" i="16"/>
  <c r="AA29" i="16"/>
  <c r="W29" i="16" s="1"/>
  <c r="U29" i="16"/>
  <c r="AA28" i="16"/>
  <c r="Y28" i="16" s="1"/>
  <c r="U28" i="16"/>
  <c r="AA27" i="16"/>
  <c r="W27" i="16" s="1"/>
  <c r="U27" i="16"/>
  <c r="AA26" i="16"/>
  <c r="Y26" i="16" s="1"/>
  <c r="U26" i="16"/>
  <c r="AA25" i="16"/>
  <c r="W25" i="16" s="1"/>
  <c r="U25" i="16"/>
  <c r="AA24" i="16"/>
  <c r="Y24" i="16" s="1"/>
  <c r="U24" i="16"/>
  <c r="AA23" i="16"/>
  <c r="W23" i="16" s="1"/>
  <c r="U23" i="16"/>
  <c r="AA22" i="16"/>
  <c r="Y22" i="16" s="1"/>
  <c r="U22" i="16"/>
  <c r="AA21" i="16"/>
  <c r="W21" i="16" s="1"/>
  <c r="U21" i="16"/>
  <c r="AA20" i="16"/>
  <c r="Y20" i="16" s="1"/>
  <c r="U20" i="16"/>
  <c r="AA19" i="16"/>
  <c r="W19" i="16" s="1"/>
  <c r="U19" i="16"/>
  <c r="AA18" i="16"/>
  <c r="Y18" i="16" s="1"/>
  <c r="U18" i="16"/>
  <c r="AA17" i="16"/>
  <c r="W17" i="16" s="1"/>
  <c r="U17" i="16"/>
  <c r="AA16" i="16"/>
  <c r="Y16" i="16" s="1"/>
  <c r="U16" i="16"/>
  <c r="AA15" i="16"/>
  <c r="W15" i="16" s="1"/>
  <c r="U15" i="16"/>
  <c r="AA14" i="16"/>
  <c r="Y14" i="16" s="1"/>
  <c r="U14" i="16"/>
  <c r="AA13" i="16"/>
  <c r="W13" i="16" s="1"/>
  <c r="U13" i="16"/>
  <c r="AA12" i="16"/>
  <c r="Y12" i="16" s="1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Y59" i="15" s="1"/>
  <c r="U59" i="15"/>
  <c r="AA58" i="15"/>
  <c r="V58" i="15"/>
  <c r="AA57" i="15"/>
  <c r="V57" i="15"/>
  <c r="AA56" i="15"/>
  <c r="Y56" i="15" s="1"/>
  <c r="U56" i="15"/>
  <c r="AA55" i="15"/>
  <c r="Y55" i="15" s="1"/>
  <c r="U55" i="15"/>
  <c r="AA54" i="15"/>
  <c r="Y54" i="15" s="1"/>
  <c r="U54" i="15"/>
  <c r="AA53" i="15"/>
  <c r="Y53" i="15" s="1"/>
  <c r="W53" i="15"/>
  <c r="U53" i="15"/>
  <c r="AA52" i="15"/>
  <c r="Y52" i="15" s="1"/>
  <c r="U52" i="15"/>
  <c r="AA51" i="15"/>
  <c r="Y51" i="15" s="1"/>
  <c r="U51" i="15"/>
  <c r="AA50" i="15"/>
  <c r="Y50" i="15" s="1"/>
  <c r="U50" i="15"/>
  <c r="AA49" i="15"/>
  <c r="Y49" i="15" s="1"/>
  <c r="U49" i="15"/>
  <c r="AA48" i="15"/>
  <c r="Y48" i="15" s="1"/>
  <c r="U48" i="15"/>
  <c r="AA47" i="15"/>
  <c r="Y47" i="15" s="1"/>
  <c r="U47" i="15"/>
  <c r="AA46" i="15"/>
  <c r="Y46" i="15" s="1"/>
  <c r="U46" i="15"/>
  <c r="AA45" i="15"/>
  <c r="Y45" i="15" s="1"/>
  <c r="W45" i="15"/>
  <c r="U45" i="15"/>
  <c r="AA44" i="15"/>
  <c r="Y44" i="15" s="1"/>
  <c r="U44" i="15"/>
  <c r="AA43" i="15"/>
  <c r="Y43" i="15" s="1"/>
  <c r="U43" i="15"/>
  <c r="AA42" i="15"/>
  <c r="Y42" i="15" s="1"/>
  <c r="U42" i="15"/>
  <c r="AA41" i="15"/>
  <c r="Y41" i="15" s="1"/>
  <c r="W41" i="15"/>
  <c r="U41" i="15"/>
  <c r="AA40" i="15"/>
  <c r="Y40" i="15" s="1"/>
  <c r="U40" i="15"/>
  <c r="AA39" i="15"/>
  <c r="W39" i="15" s="1"/>
  <c r="U39" i="15"/>
  <c r="AA38" i="15"/>
  <c r="Y38" i="15" s="1"/>
  <c r="U38" i="15"/>
  <c r="AA37" i="15"/>
  <c r="W37" i="15" s="1"/>
  <c r="U37" i="15"/>
  <c r="AA36" i="15"/>
  <c r="Y36" i="15" s="1"/>
  <c r="U36" i="15"/>
  <c r="AA35" i="15"/>
  <c r="W35" i="15" s="1"/>
  <c r="U35" i="15"/>
  <c r="AA34" i="15"/>
  <c r="Y34" i="15" s="1"/>
  <c r="U34" i="15"/>
  <c r="AA33" i="15"/>
  <c r="W33" i="15" s="1"/>
  <c r="U33" i="15"/>
  <c r="AA32" i="15"/>
  <c r="Y32" i="15" s="1"/>
  <c r="U32" i="15"/>
  <c r="AA31" i="15"/>
  <c r="W31" i="15" s="1"/>
  <c r="U31" i="15"/>
  <c r="AA30" i="15"/>
  <c r="Y30" i="15" s="1"/>
  <c r="U30" i="15"/>
  <c r="AA29" i="15"/>
  <c r="W29" i="15" s="1"/>
  <c r="U29" i="15"/>
  <c r="AA28" i="15"/>
  <c r="Y28" i="15" s="1"/>
  <c r="U28" i="15"/>
  <c r="AA27" i="15"/>
  <c r="W27" i="15" s="1"/>
  <c r="U27" i="15"/>
  <c r="AA26" i="15"/>
  <c r="Y26" i="15" s="1"/>
  <c r="U26" i="15"/>
  <c r="AA25" i="15"/>
  <c r="W25" i="15" s="1"/>
  <c r="U25" i="15"/>
  <c r="AA24" i="15"/>
  <c r="Y24" i="15" s="1"/>
  <c r="U24" i="15"/>
  <c r="AA23" i="15"/>
  <c r="W23" i="15" s="1"/>
  <c r="U23" i="15"/>
  <c r="AA22" i="15"/>
  <c r="Y22" i="15" s="1"/>
  <c r="U22" i="15"/>
  <c r="AA21" i="15"/>
  <c r="W21" i="15" s="1"/>
  <c r="U21" i="15"/>
  <c r="AA20" i="15"/>
  <c r="Y20" i="15" s="1"/>
  <c r="U20" i="15"/>
  <c r="AA19" i="15"/>
  <c r="W19" i="15" s="1"/>
  <c r="U19" i="15"/>
  <c r="AA18" i="15"/>
  <c r="Y18" i="15" s="1"/>
  <c r="U18" i="15"/>
  <c r="AA17" i="15"/>
  <c r="W17" i="15" s="1"/>
  <c r="U17" i="15"/>
  <c r="AA16" i="15"/>
  <c r="Y16" i="15" s="1"/>
  <c r="U16" i="15"/>
  <c r="AA15" i="15"/>
  <c r="W15" i="15" s="1"/>
  <c r="U15" i="15"/>
  <c r="AA14" i="15"/>
  <c r="Y14" i="15" s="1"/>
  <c r="U14" i="15"/>
  <c r="AA13" i="15"/>
  <c r="W13" i="15" s="1"/>
  <c r="U13" i="15"/>
  <c r="AA12" i="15"/>
  <c r="Y12" i="15" s="1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Y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Y54" i="14" s="1"/>
  <c r="W54" i="14"/>
  <c r="U54" i="14"/>
  <c r="AA53" i="14"/>
  <c r="Y53" i="14" s="1"/>
  <c r="U53" i="14"/>
  <c r="AA52" i="14"/>
  <c r="Y52" i="14" s="1"/>
  <c r="U52" i="14"/>
  <c r="AA51" i="14"/>
  <c r="Y51" i="14" s="1"/>
  <c r="U51" i="14"/>
  <c r="AA50" i="14"/>
  <c r="Y50" i="14" s="1"/>
  <c r="W50" i="14"/>
  <c r="U50" i="14"/>
  <c r="AA49" i="14"/>
  <c r="Y49" i="14" s="1"/>
  <c r="U49" i="14"/>
  <c r="AA48" i="14"/>
  <c r="Y48" i="14" s="1"/>
  <c r="U48" i="14"/>
  <c r="AA47" i="14"/>
  <c r="Y47" i="14" s="1"/>
  <c r="U47" i="14"/>
  <c r="AA46" i="14"/>
  <c r="Y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W40" i="14" s="1"/>
  <c r="U40" i="14"/>
  <c r="AA39" i="14"/>
  <c r="Y39" i="14" s="1"/>
  <c r="U39" i="14"/>
  <c r="AA38" i="14"/>
  <c r="W38" i="14" s="1"/>
  <c r="U38" i="14"/>
  <c r="AA37" i="14"/>
  <c r="Y37" i="14" s="1"/>
  <c r="U37" i="14"/>
  <c r="AA36" i="14"/>
  <c r="W36" i="14" s="1"/>
  <c r="U36" i="14"/>
  <c r="AA35" i="14"/>
  <c r="Y35" i="14" s="1"/>
  <c r="U35" i="14"/>
  <c r="AA34" i="14"/>
  <c r="W34" i="14" s="1"/>
  <c r="U34" i="14"/>
  <c r="AA33" i="14"/>
  <c r="Y33" i="14" s="1"/>
  <c r="U33" i="14"/>
  <c r="AA32" i="14"/>
  <c r="W32" i="14" s="1"/>
  <c r="U32" i="14"/>
  <c r="AA31" i="14"/>
  <c r="Y31" i="14" s="1"/>
  <c r="U31" i="14"/>
  <c r="AA30" i="14"/>
  <c r="W30" i="14" s="1"/>
  <c r="U30" i="14"/>
  <c r="AA29" i="14"/>
  <c r="Y29" i="14" s="1"/>
  <c r="U29" i="14"/>
  <c r="AA28" i="14"/>
  <c r="W28" i="14" s="1"/>
  <c r="U28" i="14"/>
  <c r="AA27" i="14"/>
  <c r="Y27" i="14" s="1"/>
  <c r="U27" i="14"/>
  <c r="AA26" i="14"/>
  <c r="W26" i="14" s="1"/>
  <c r="U26" i="14"/>
  <c r="AA25" i="14"/>
  <c r="Y25" i="14" s="1"/>
  <c r="U25" i="14"/>
  <c r="AA24" i="14"/>
  <c r="Y24" i="14" s="1"/>
  <c r="W24" i="14"/>
  <c r="U24" i="14"/>
  <c r="AA23" i="14"/>
  <c r="W23" i="14" s="1"/>
  <c r="U23" i="14"/>
  <c r="AA22" i="14"/>
  <c r="Y22" i="14" s="1"/>
  <c r="U22" i="14"/>
  <c r="AA21" i="14"/>
  <c r="W21" i="14" s="1"/>
  <c r="U21" i="14"/>
  <c r="AA20" i="14"/>
  <c r="Y20" i="14" s="1"/>
  <c r="U20" i="14"/>
  <c r="AA19" i="14"/>
  <c r="W19" i="14" s="1"/>
  <c r="U19" i="14"/>
  <c r="AA18" i="14"/>
  <c r="Y18" i="14" s="1"/>
  <c r="U18" i="14"/>
  <c r="AA17" i="14"/>
  <c r="W17" i="14" s="1"/>
  <c r="U17" i="14"/>
  <c r="AA16" i="14"/>
  <c r="Y16" i="14" s="1"/>
  <c r="U16" i="14"/>
  <c r="AA15" i="14"/>
  <c r="W15" i="14" s="1"/>
  <c r="U15" i="14"/>
  <c r="AA14" i="14"/>
  <c r="Y14" i="14" s="1"/>
  <c r="U14" i="14"/>
  <c r="AA13" i="14"/>
  <c r="W13" i="14" s="1"/>
  <c r="U13" i="14"/>
  <c r="AA12" i="14"/>
  <c r="Y12" i="14" s="1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Y56" i="13" s="1"/>
  <c r="U56" i="13"/>
  <c r="AA55" i="13"/>
  <c r="Y55" i="13" s="1"/>
  <c r="U55" i="13"/>
  <c r="AA54" i="13"/>
  <c r="Y54" i="13"/>
  <c r="W54" i="13"/>
  <c r="U54" i="13"/>
  <c r="AA53" i="13"/>
  <c r="Y53" i="13"/>
  <c r="W53" i="13"/>
  <c r="U53" i="13"/>
  <c r="AA52" i="13"/>
  <c r="Y52" i="13" s="1"/>
  <c r="U52" i="13"/>
  <c r="AA51" i="13"/>
  <c r="Y51" i="13" s="1"/>
  <c r="U51" i="13"/>
  <c r="AA50" i="13"/>
  <c r="Y50" i="13"/>
  <c r="W50" i="13"/>
  <c r="U50" i="13"/>
  <c r="AA49" i="13"/>
  <c r="Y49" i="13" s="1"/>
  <c r="U49" i="13"/>
  <c r="AA48" i="13"/>
  <c r="Y48" i="13" s="1"/>
  <c r="W48" i="13"/>
  <c r="U48" i="13"/>
  <c r="AA47" i="13"/>
  <c r="Y47" i="13" s="1"/>
  <c r="U47" i="13"/>
  <c r="AA46" i="13"/>
  <c r="Y46" i="13" s="1"/>
  <c r="U46" i="13"/>
  <c r="AA45" i="13"/>
  <c r="Y45" i="13" s="1"/>
  <c r="U45" i="13"/>
  <c r="AA44" i="13"/>
  <c r="Y44" i="13" s="1"/>
  <c r="U44" i="13"/>
  <c r="AA43" i="13"/>
  <c r="Y43" i="13" s="1"/>
  <c r="U43" i="13"/>
  <c r="AA42" i="13"/>
  <c r="Y42" i="13" s="1"/>
  <c r="U42" i="13"/>
  <c r="AA41" i="13"/>
  <c r="Y41" i="13" s="1"/>
  <c r="U41" i="13"/>
  <c r="AA40" i="13"/>
  <c r="Y40" i="13" s="1"/>
  <c r="U40" i="13"/>
  <c r="AA39" i="13"/>
  <c r="Y39" i="13" s="1"/>
  <c r="U39" i="13"/>
  <c r="AA38" i="13"/>
  <c r="Y38" i="13" s="1"/>
  <c r="U38" i="13"/>
  <c r="AA37" i="13"/>
  <c r="Y37" i="13" s="1"/>
  <c r="U37" i="13"/>
  <c r="AA36" i="13"/>
  <c r="Y36" i="13" s="1"/>
  <c r="U36" i="13"/>
  <c r="AA35" i="13"/>
  <c r="Y35" i="13" s="1"/>
  <c r="U35" i="13"/>
  <c r="AA34" i="13"/>
  <c r="Y34" i="13" s="1"/>
  <c r="U34" i="13"/>
  <c r="AA33" i="13"/>
  <c r="W33" i="13" s="1"/>
  <c r="U33" i="13"/>
  <c r="AA32" i="13"/>
  <c r="Y32" i="13" s="1"/>
  <c r="U32" i="13"/>
  <c r="AA31" i="13"/>
  <c r="W31" i="13" s="1"/>
  <c r="U31" i="13"/>
  <c r="AA30" i="13"/>
  <c r="Y30" i="13" s="1"/>
  <c r="U30" i="13"/>
  <c r="AA29" i="13"/>
  <c r="W29" i="13" s="1"/>
  <c r="U29" i="13"/>
  <c r="AA28" i="13"/>
  <c r="Y28" i="13" s="1"/>
  <c r="U28" i="13"/>
  <c r="AA27" i="13"/>
  <c r="W27" i="13" s="1"/>
  <c r="U27" i="13"/>
  <c r="AA26" i="13"/>
  <c r="Y26" i="13" s="1"/>
  <c r="U26" i="13"/>
  <c r="AA25" i="13"/>
  <c r="W25" i="13" s="1"/>
  <c r="U25" i="13"/>
  <c r="AA24" i="13"/>
  <c r="Y24" i="13" s="1"/>
  <c r="U24" i="13"/>
  <c r="AA23" i="13"/>
  <c r="W23" i="13" s="1"/>
  <c r="U23" i="13"/>
  <c r="AA22" i="13"/>
  <c r="Y22" i="13" s="1"/>
  <c r="U22" i="13"/>
  <c r="AA21" i="13"/>
  <c r="W21" i="13" s="1"/>
  <c r="U21" i="13"/>
  <c r="AA20" i="13"/>
  <c r="Y20" i="13" s="1"/>
  <c r="U20" i="13"/>
  <c r="AA19" i="13"/>
  <c r="W19" i="13" s="1"/>
  <c r="U19" i="13"/>
  <c r="AA18" i="13"/>
  <c r="Y18" i="13" s="1"/>
  <c r="U18" i="13"/>
  <c r="AA17" i="13"/>
  <c r="W17" i="13" s="1"/>
  <c r="U17" i="13"/>
  <c r="AA16" i="13"/>
  <c r="Y16" i="13" s="1"/>
  <c r="U16" i="13"/>
  <c r="AA15" i="13"/>
  <c r="W15" i="13" s="1"/>
  <c r="U15" i="13"/>
  <c r="AA14" i="13"/>
  <c r="Y14" i="13" s="1"/>
  <c r="U14" i="13"/>
  <c r="AA13" i="13"/>
  <c r="W13" i="13" s="1"/>
  <c r="U13" i="13"/>
  <c r="AA12" i="13"/>
  <c r="Y12" i="13" s="1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Y56" i="12" s="1"/>
  <c r="U56" i="12"/>
  <c r="AA55" i="12"/>
  <c r="Y55" i="12" s="1"/>
  <c r="U55" i="12"/>
  <c r="AA54" i="12"/>
  <c r="Y54" i="12" s="1"/>
  <c r="W54" i="12"/>
  <c r="U54" i="12"/>
  <c r="AA53" i="12"/>
  <c r="Y53" i="12" s="1"/>
  <c r="U53" i="12"/>
  <c r="AA52" i="12"/>
  <c r="Y52" i="12" s="1"/>
  <c r="U52" i="12"/>
  <c r="AA51" i="12"/>
  <c r="Y51" i="12" s="1"/>
  <c r="U51" i="12"/>
  <c r="AA50" i="12"/>
  <c r="Y50" i="12" s="1"/>
  <c r="W50" i="12"/>
  <c r="U50" i="12"/>
  <c r="AA49" i="12"/>
  <c r="Y49" i="12" s="1"/>
  <c r="U49" i="12"/>
  <c r="AA48" i="12"/>
  <c r="Y48" i="12" s="1"/>
  <c r="U48" i="12"/>
  <c r="AA47" i="12"/>
  <c r="Y47" i="12" s="1"/>
  <c r="U47" i="12"/>
  <c r="AA46" i="12"/>
  <c r="Y46" i="12" s="1"/>
  <c r="U46" i="12"/>
  <c r="AA45" i="12"/>
  <c r="Y45" i="12" s="1"/>
  <c r="W45" i="12"/>
  <c r="U45" i="12"/>
  <c r="AA44" i="12"/>
  <c r="Y44" i="12" s="1"/>
  <c r="U44" i="12"/>
  <c r="AA43" i="12"/>
  <c r="Y43" i="12" s="1"/>
  <c r="U43" i="12"/>
  <c r="AA42" i="12"/>
  <c r="W42" i="12" s="1"/>
  <c r="U42" i="12"/>
  <c r="AA41" i="12"/>
  <c r="Y41" i="12" s="1"/>
  <c r="U41" i="12"/>
  <c r="AA40" i="12"/>
  <c r="W40" i="12" s="1"/>
  <c r="U40" i="12"/>
  <c r="AA39" i="12"/>
  <c r="Y39" i="12" s="1"/>
  <c r="U39" i="12"/>
  <c r="AA38" i="12"/>
  <c r="W38" i="12" s="1"/>
  <c r="U38" i="12"/>
  <c r="AA37" i="12"/>
  <c r="Y37" i="12" s="1"/>
  <c r="U37" i="12"/>
  <c r="AA36" i="12"/>
  <c r="W36" i="12" s="1"/>
  <c r="U36" i="12"/>
  <c r="AA35" i="12"/>
  <c r="Y35" i="12" s="1"/>
  <c r="U35" i="12"/>
  <c r="AA34" i="12"/>
  <c r="W34" i="12" s="1"/>
  <c r="U34" i="12"/>
  <c r="AA33" i="12"/>
  <c r="Y33" i="12" s="1"/>
  <c r="U33" i="12"/>
  <c r="AA32" i="12"/>
  <c r="W32" i="12" s="1"/>
  <c r="U32" i="12"/>
  <c r="AA31" i="12"/>
  <c r="Y31" i="12" s="1"/>
  <c r="U31" i="12"/>
  <c r="AA30" i="12"/>
  <c r="W30" i="12" s="1"/>
  <c r="U30" i="12"/>
  <c r="AA29" i="12"/>
  <c r="Y29" i="12" s="1"/>
  <c r="U29" i="12"/>
  <c r="AA28" i="12"/>
  <c r="W28" i="12" s="1"/>
  <c r="U28" i="12"/>
  <c r="AA27" i="12"/>
  <c r="Y27" i="12" s="1"/>
  <c r="U27" i="12"/>
  <c r="AA26" i="12"/>
  <c r="W26" i="12" s="1"/>
  <c r="U26" i="12"/>
  <c r="AA25" i="12"/>
  <c r="Y25" i="12" s="1"/>
  <c r="U25" i="12"/>
  <c r="AA24" i="12"/>
  <c r="W24" i="12" s="1"/>
  <c r="U24" i="12"/>
  <c r="AA23" i="12"/>
  <c r="Y23" i="12" s="1"/>
  <c r="U23" i="12"/>
  <c r="AA22" i="12"/>
  <c r="W22" i="12" s="1"/>
  <c r="U22" i="12"/>
  <c r="AA21" i="12"/>
  <c r="Y21" i="12" s="1"/>
  <c r="U21" i="12"/>
  <c r="AA20" i="12"/>
  <c r="W20" i="12" s="1"/>
  <c r="U20" i="12"/>
  <c r="AA19" i="12"/>
  <c r="Y19" i="12" s="1"/>
  <c r="U19" i="12"/>
  <c r="AA18" i="12"/>
  <c r="W18" i="12" s="1"/>
  <c r="U18" i="12"/>
  <c r="AA17" i="12"/>
  <c r="Y17" i="12" s="1"/>
  <c r="U17" i="12"/>
  <c r="AA16" i="12"/>
  <c r="W16" i="12" s="1"/>
  <c r="U16" i="12"/>
  <c r="AA15" i="12"/>
  <c r="Y15" i="12" s="1"/>
  <c r="U15" i="12"/>
  <c r="AA14" i="12"/>
  <c r="W14" i="12" s="1"/>
  <c r="U14" i="12"/>
  <c r="AA13" i="12"/>
  <c r="Y13" i="12" s="1"/>
  <c r="U13" i="12"/>
  <c r="AA12" i="12"/>
  <c r="W12" i="12" s="1"/>
  <c r="U12" i="12"/>
  <c r="AA11" i="12"/>
  <c r="X11" i="12"/>
  <c r="V11" i="12"/>
  <c r="AA10" i="12"/>
  <c r="Y10" i="12"/>
  <c r="W10" i="12"/>
  <c r="U10" i="12"/>
  <c r="AA9" i="12"/>
  <c r="W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Y56" i="11" s="1"/>
  <c r="U56" i="11"/>
  <c r="AA55" i="11"/>
  <c r="Y55" i="11" s="1"/>
  <c r="U55" i="11"/>
  <c r="AA54" i="11"/>
  <c r="Y54" i="11" s="1"/>
  <c r="W54" i="11"/>
  <c r="U54" i="11"/>
  <c r="AA53" i="11"/>
  <c r="Y53" i="11" s="1"/>
  <c r="U53" i="11"/>
  <c r="AA52" i="11"/>
  <c r="Y52" i="11" s="1"/>
  <c r="U52" i="11"/>
  <c r="AA51" i="11"/>
  <c r="Y51" i="11" s="1"/>
  <c r="U51" i="11"/>
  <c r="AA50" i="11"/>
  <c r="Y50" i="11" s="1"/>
  <c r="W50" i="11"/>
  <c r="U50" i="11"/>
  <c r="AA49" i="11"/>
  <c r="Y49" i="11" s="1"/>
  <c r="U49" i="11"/>
  <c r="AA48" i="11"/>
  <c r="Y48" i="11" s="1"/>
  <c r="U48" i="11"/>
  <c r="AA47" i="11"/>
  <c r="Y47" i="11" s="1"/>
  <c r="U47" i="11"/>
  <c r="AA46" i="11"/>
  <c r="Y46" i="11" s="1"/>
  <c r="U46" i="11"/>
  <c r="AA45" i="11"/>
  <c r="Y45" i="11" s="1"/>
  <c r="U45" i="11"/>
  <c r="AA44" i="11"/>
  <c r="Y44" i="11" s="1"/>
  <c r="U44" i="11"/>
  <c r="AA43" i="11"/>
  <c r="Y43" i="11" s="1"/>
  <c r="U43" i="11"/>
  <c r="AA42" i="11"/>
  <c r="Y42" i="11" s="1"/>
  <c r="U42" i="11"/>
  <c r="AA41" i="11"/>
  <c r="W41" i="11" s="1"/>
  <c r="U41" i="11"/>
  <c r="AA40" i="11"/>
  <c r="Y40" i="11" s="1"/>
  <c r="U40" i="11"/>
  <c r="AA39" i="11"/>
  <c r="W39" i="11" s="1"/>
  <c r="U39" i="11"/>
  <c r="AA38" i="11"/>
  <c r="Y38" i="11" s="1"/>
  <c r="U38" i="11"/>
  <c r="AA37" i="11"/>
  <c r="W37" i="11" s="1"/>
  <c r="U37" i="11"/>
  <c r="AA36" i="11"/>
  <c r="Y36" i="11" s="1"/>
  <c r="U36" i="11"/>
  <c r="AA35" i="11"/>
  <c r="W35" i="11" s="1"/>
  <c r="U35" i="11"/>
  <c r="AA34" i="11"/>
  <c r="Y34" i="11" s="1"/>
  <c r="U34" i="11"/>
  <c r="AA33" i="11"/>
  <c r="W33" i="11" s="1"/>
  <c r="U33" i="11"/>
  <c r="AA32" i="11"/>
  <c r="Y32" i="11" s="1"/>
  <c r="U32" i="11"/>
  <c r="AA31" i="11"/>
  <c r="W31" i="11" s="1"/>
  <c r="U31" i="11"/>
  <c r="AA30" i="11"/>
  <c r="Y30" i="11" s="1"/>
  <c r="U30" i="11"/>
  <c r="AA29" i="11"/>
  <c r="W29" i="11" s="1"/>
  <c r="U29" i="11"/>
  <c r="AA28" i="11"/>
  <c r="Y28" i="11" s="1"/>
  <c r="U28" i="11"/>
  <c r="AA27" i="11"/>
  <c r="W27" i="11" s="1"/>
  <c r="U27" i="11"/>
  <c r="AA26" i="11"/>
  <c r="Y26" i="11" s="1"/>
  <c r="U26" i="11"/>
  <c r="AA25" i="11"/>
  <c r="W25" i="11" s="1"/>
  <c r="U25" i="11"/>
  <c r="AA24" i="11"/>
  <c r="Y24" i="11" s="1"/>
  <c r="U24" i="11"/>
  <c r="AA23" i="11"/>
  <c r="W23" i="11" s="1"/>
  <c r="U23" i="11"/>
  <c r="AA22" i="11"/>
  <c r="Y22" i="11" s="1"/>
  <c r="U22" i="11"/>
  <c r="AA21" i="11"/>
  <c r="W21" i="11" s="1"/>
  <c r="U21" i="11"/>
  <c r="AA20" i="11"/>
  <c r="Y20" i="11" s="1"/>
  <c r="U20" i="11"/>
  <c r="AA19" i="11"/>
  <c r="W19" i="11" s="1"/>
  <c r="U19" i="11"/>
  <c r="AA18" i="11"/>
  <c r="Y18" i="11" s="1"/>
  <c r="U18" i="11"/>
  <c r="AA17" i="11"/>
  <c r="W17" i="11" s="1"/>
  <c r="U17" i="11"/>
  <c r="AA16" i="11"/>
  <c r="Y16" i="11" s="1"/>
  <c r="U16" i="11"/>
  <c r="AA15" i="11"/>
  <c r="W15" i="11" s="1"/>
  <c r="U15" i="11"/>
  <c r="AA14" i="11"/>
  <c r="Y14" i="11" s="1"/>
  <c r="U14" i="11"/>
  <c r="AA13" i="11"/>
  <c r="W13" i="11" s="1"/>
  <c r="U13" i="11"/>
  <c r="AA12" i="11"/>
  <c r="Y12" i="11" s="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 s="1"/>
  <c r="U54" i="10"/>
  <c r="AA53" i="10"/>
  <c r="Y53" i="10" s="1"/>
  <c r="W53" i="10"/>
  <c r="U53" i="10"/>
  <c r="AA52" i="10"/>
  <c r="Y52" i="10" s="1"/>
  <c r="U52" i="10"/>
  <c r="AA51" i="10"/>
  <c r="Y51" i="10" s="1"/>
  <c r="U51" i="10"/>
  <c r="AA50" i="10"/>
  <c r="Y50" i="10" s="1"/>
  <c r="U50" i="10"/>
  <c r="AA49" i="10"/>
  <c r="Y49" i="10" s="1"/>
  <c r="U49" i="10"/>
  <c r="AA48" i="10"/>
  <c r="Y48" i="10" s="1"/>
  <c r="U48" i="10"/>
  <c r="AA47" i="10"/>
  <c r="Y47" i="10" s="1"/>
  <c r="U47" i="10"/>
  <c r="AA46" i="10"/>
  <c r="Y46" i="10" s="1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 s="1"/>
  <c r="U42" i="10"/>
  <c r="AA41" i="10"/>
  <c r="W41" i="10" s="1"/>
  <c r="U41" i="10"/>
  <c r="AA40" i="10"/>
  <c r="Y40" i="10" s="1"/>
  <c r="U40" i="10"/>
  <c r="AA39" i="10"/>
  <c r="W39" i="10" s="1"/>
  <c r="U39" i="10"/>
  <c r="AA38" i="10"/>
  <c r="Y38" i="10" s="1"/>
  <c r="U38" i="10"/>
  <c r="AA37" i="10"/>
  <c r="W37" i="10" s="1"/>
  <c r="U37" i="10"/>
  <c r="AA36" i="10"/>
  <c r="Y36" i="10" s="1"/>
  <c r="U36" i="10"/>
  <c r="AA35" i="10"/>
  <c r="W35" i="10" s="1"/>
  <c r="U35" i="10"/>
  <c r="AA34" i="10"/>
  <c r="Y34" i="10" s="1"/>
  <c r="U34" i="10"/>
  <c r="AA33" i="10"/>
  <c r="W33" i="10" s="1"/>
  <c r="U33" i="10"/>
  <c r="AA32" i="10"/>
  <c r="Y32" i="10" s="1"/>
  <c r="U32" i="10"/>
  <c r="AA31" i="10"/>
  <c r="W31" i="10" s="1"/>
  <c r="U31" i="10"/>
  <c r="AA30" i="10"/>
  <c r="Y30" i="10" s="1"/>
  <c r="U30" i="10"/>
  <c r="AA29" i="10"/>
  <c r="W29" i="10" s="1"/>
  <c r="U29" i="10"/>
  <c r="AA28" i="10"/>
  <c r="Y28" i="10" s="1"/>
  <c r="U28" i="10"/>
  <c r="AA27" i="10"/>
  <c r="W27" i="10" s="1"/>
  <c r="U27" i="10"/>
  <c r="AA26" i="10"/>
  <c r="Y26" i="10" s="1"/>
  <c r="U26" i="10"/>
  <c r="AA25" i="10"/>
  <c r="W25" i="10" s="1"/>
  <c r="U25" i="10"/>
  <c r="AA24" i="10"/>
  <c r="Y24" i="10" s="1"/>
  <c r="U24" i="10"/>
  <c r="AA23" i="10"/>
  <c r="W23" i="10" s="1"/>
  <c r="U23" i="10"/>
  <c r="AA22" i="10"/>
  <c r="Y22" i="10" s="1"/>
  <c r="U22" i="10"/>
  <c r="AA21" i="10"/>
  <c r="W21" i="10" s="1"/>
  <c r="U21" i="10"/>
  <c r="AA20" i="10"/>
  <c r="Y20" i="10" s="1"/>
  <c r="U20" i="10"/>
  <c r="AA19" i="10"/>
  <c r="W19" i="10" s="1"/>
  <c r="U19" i="10"/>
  <c r="AA18" i="10"/>
  <c r="Y18" i="10" s="1"/>
  <c r="U18" i="10"/>
  <c r="AA17" i="10"/>
  <c r="W17" i="10" s="1"/>
  <c r="U17" i="10"/>
  <c r="AA16" i="10"/>
  <c r="Y16" i="10" s="1"/>
  <c r="U16" i="10"/>
  <c r="AA15" i="10"/>
  <c r="W15" i="10" s="1"/>
  <c r="U15" i="10"/>
  <c r="AA14" i="10"/>
  <c r="Y14" i="10" s="1"/>
  <c r="U14" i="10"/>
  <c r="AA13" i="10"/>
  <c r="W13" i="10" s="1"/>
  <c r="U13" i="10"/>
  <c r="AA12" i="10"/>
  <c r="Y12" i="10" s="1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Y55" i="9" s="1"/>
  <c r="U55" i="9"/>
  <c r="AA54" i="9"/>
  <c r="Y54" i="9" s="1"/>
  <c r="U54" i="9"/>
  <c r="AA53" i="9"/>
  <c r="Y53" i="9" s="1"/>
  <c r="W53" i="9"/>
  <c r="U53" i="9"/>
  <c r="AA52" i="9"/>
  <c r="Y52" i="9" s="1"/>
  <c r="U52" i="9"/>
  <c r="AA51" i="9"/>
  <c r="Y51" i="9" s="1"/>
  <c r="U51" i="9"/>
  <c r="AA50" i="9"/>
  <c r="Y50" i="9" s="1"/>
  <c r="U50" i="9"/>
  <c r="AA49" i="9"/>
  <c r="Y49" i="9" s="1"/>
  <c r="W49" i="9"/>
  <c r="U49" i="9"/>
  <c r="AA48" i="9"/>
  <c r="Y48" i="9" s="1"/>
  <c r="U48" i="9"/>
  <c r="AA47" i="9"/>
  <c r="Y47" i="9" s="1"/>
  <c r="U47" i="9"/>
  <c r="AA46" i="9"/>
  <c r="Y46" i="9" s="1"/>
  <c r="U46" i="9"/>
  <c r="AA45" i="9"/>
  <c r="Y45" i="9" s="1"/>
  <c r="U45" i="9"/>
  <c r="AA44" i="9"/>
  <c r="Y44" i="9" s="1"/>
  <c r="U44" i="9"/>
  <c r="AA43" i="9"/>
  <c r="Y43" i="9" s="1"/>
  <c r="U43" i="9"/>
  <c r="AA42" i="9"/>
  <c r="W42" i="9" s="1"/>
  <c r="U42" i="9"/>
  <c r="AA41" i="9"/>
  <c r="Y41" i="9" s="1"/>
  <c r="U41" i="9"/>
  <c r="AA40" i="9"/>
  <c r="W40" i="9" s="1"/>
  <c r="U40" i="9"/>
  <c r="AA39" i="9"/>
  <c r="Y39" i="9" s="1"/>
  <c r="U39" i="9"/>
  <c r="AA38" i="9"/>
  <c r="W38" i="9" s="1"/>
  <c r="U38" i="9"/>
  <c r="AA37" i="9"/>
  <c r="Y37" i="9" s="1"/>
  <c r="U37" i="9"/>
  <c r="AA36" i="9"/>
  <c r="W36" i="9" s="1"/>
  <c r="U36" i="9"/>
  <c r="AA35" i="9"/>
  <c r="Y35" i="9" s="1"/>
  <c r="U35" i="9"/>
  <c r="AA34" i="9"/>
  <c r="W34" i="9" s="1"/>
  <c r="U34" i="9"/>
  <c r="AA33" i="9"/>
  <c r="Y33" i="9" s="1"/>
  <c r="U33" i="9"/>
  <c r="AA32" i="9"/>
  <c r="W32" i="9" s="1"/>
  <c r="U32" i="9"/>
  <c r="AA31" i="9"/>
  <c r="Y31" i="9" s="1"/>
  <c r="U31" i="9"/>
  <c r="AA30" i="9"/>
  <c r="W30" i="9" s="1"/>
  <c r="U30" i="9"/>
  <c r="AA29" i="9"/>
  <c r="Y29" i="9" s="1"/>
  <c r="U29" i="9"/>
  <c r="AA28" i="9"/>
  <c r="W28" i="9" s="1"/>
  <c r="U28" i="9"/>
  <c r="AA27" i="9"/>
  <c r="Y27" i="9" s="1"/>
  <c r="U27" i="9"/>
  <c r="AA26" i="9"/>
  <c r="W26" i="9" s="1"/>
  <c r="U26" i="9"/>
  <c r="AA25" i="9"/>
  <c r="Y25" i="9" s="1"/>
  <c r="U25" i="9"/>
  <c r="AA24" i="9"/>
  <c r="W24" i="9" s="1"/>
  <c r="U24" i="9"/>
  <c r="AA23" i="9"/>
  <c r="Y23" i="9" s="1"/>
  <c r="U23" i="9"/>
  <c r="AA22" i="9"/>
  <c r="W22" i="9" s="1"/>
  <c r="U22" i="9"/>
  <c r="AA21" i="9"/>
  <c r="Y21" i="9" s="1"/>
  <c r="U21" i="9"/>
  <c r="AA20" i="9"/>
  <c r="W20" i="9" s="1"/>
  <c r="U20" i="9"/>
  <c r="AA19" i="9"/>
  <c r="Y19" i="9" s="1"/>
  <c r="U19" i="9"/>
  <c r="AA18" i="9"/>
  <c r="W18" i="9" s="1"/>
  <c r="U18" i="9"/>
  <c r="AA17" i="9"/>
  <c r="Y17" i="9" s="1"/>
  <c r="U17" i="9"/>
  <c r="AA16" i="9"/>
  <c r="W16" i="9" s="1"/>
  <c r="U16" i="9"/>
  <c r="AA15" i="9"/>
  <c r="Y15" i="9" s="1"/>
  <c r="U15" i="9"/>
  <c r="AA14" i="9"/>
  <c r="W14" i="9" s="1"/>
  <c r="U14" i="9"/>
  <c r="AA13" i="9"/>
  <c r="Y13" i="9" s="1"/>
  <c r="U13" i="9"/>
  <c r="AA12" i="9"/>
  <c r="W12" i="9" s="1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W54" i="8"/>
  <c r="U54" i="8"/>
  <c r="AA53" i="8"/>
  <c r="Y53" i="8" s="1"/>
  <c r="U53" i="8"/>
  <c r="AA52" i="8"/>
  <c r="Y52" i="8" s="1"/>
  <c r="U52" i="8"/>
  <c r="AA51" i="8"/>
  <c r="Y51" i="8" s="1"/>
  <c r="U51" i="8"/>
  <c r="AA50" i="8"/>
  <c r="Y50" i="8" s="1"/>
  <c r="W50" i="8"/>
  <c r="U50" i="8"/>
  <c r="AA49" i="8"/>
  <c r="Y49" i="8" s="1"/>
  <c r="U49" i="8"/>
  <c r="AA48" i="8"/>
  <c r="Y48" i="8" s="1"/>
  <c r="U48" i="8"/>
  <c r="AA47" i="8"/>
  <c r="Y47" i="8" s="1"/>
  <c r="U47" i="8"/>
  <c r="AA46" i="8"/>
  <c r="Y46" i="8" s="1"/>
  <c r="U46" i="8"/>
  <c r="AA45" i="8"/>
  <c r="Y45" i="8" s="1"/>
  <c r="W45" i="8"/>
  <c r="U45" i="8"/>
  <c r="AA44" i="8"/>
  <c r="Y44" i="8" s="1"/>
  <c r="U44" i="8"/>
  <c r="AA43" i="8"/>
  <c r="Y43" i="8" s="1"/>
  <c r="U43" i="8"/>
  <c r="AA42" i="8"/>
  <c r="W42" i="8" s="1"/>
  <c r="U42" i="8"/>
  <c r="AA41" i="8"/>
  <c r="Y41" i="8" s="1"/>
  <c r="U41" i="8"/>
  <c r="AA40" i="8"/>
  <c r="W40" i="8" s="1"/>
  <c r="U40" i="8"/>
  <c r="AA39" i="8"/>
  <c r="Y39" i="8" s="1"/>
  <c r="U39" i="8"/>
  <c r="AA38" i="8"/>
  <c r="W38" i="8" s="1"/>
  <c r="U38" i="8"/>
  <c r="AA37" i="8"/>
  <c r="Y37" i="8" s="1"/>
  <c r="U37" i="8"/>
  <c r="AA36" i="8"/>
  <c r="W36" i="8" s="1"/>
  <c r="U36" i="8"/>
  <c r="AA35" i="8"/>
  <c r="Y35" i="8" s="1"/>
  <c r="U35" i="8"/>
  <c r="AA34" i="8"/>
  <c r="W34" i="8" s="1"/>
  <c r="U34" i="8"/>
  <c r="AA33" i="8"/>
  <c r="Y33" i="8" s="1"/>
  <c r="U33" i="8"/>
  <c r="AA32" i="8"/>
  <c r="W32" i="8" s="1"/>
  <c r="U32" i="8"/>
  <c r="AA31" i="8"/>
  <c r="Y31" i="8" s="1"/>
  <c r="U31" i="8"/>
  <c r="AA30" i="8"/>
  <c r="W30" i="8" s="1"/>
  <c r="U30" i="8"/>
  <c r="AA29" i="8"/>
  <c r="Y29" i="8" s="1"/>
  <c r="U29" i="8"/>
  <c r="AA28" i="8"/>
  <c r="W28" i="8" s="1"/>
  <c r="U28" i="8"/>
  <c r="AA27" i="8"/>
  <c r="Y27" i="8" s="1"/>
  <c r="U27" i="8"/>
  <c r="AA26" i="8"/>
  <c r="W26" i="8" s="1"/>
  <c r="U26" i="8"/>
  <c r="AA25" i="8"/>
  <c r="Y25" i="8" s="1"/>
  <c r="U25" i="8"/>
  <c r="AA24" i="8"/>
  <c r="W24" i="8" s="1"/>
  <c r="U24" i="8"/>
  <c r="AA23" i="8"/>
  <c r="Y23" i="8" s="1"/>
  <c r="U23" i="8"/>
  <c r="AA22" i="8"/>
  <c r="W22" i="8" s="1"/>
  <c r="U22" i="8"/>
  <c r="AA21" i="8"/>
  <c r="Y21" i="8" s="1"/>
  <c r="U21" i="8"/>
  <c r="AA20" i="8"/>
  <c r="W20" i="8" s="1"/>
  <c r="U20" i="8"/>
  <c r="AA19" i="8"/>
  <c r="Y19" i="8" s="1"/>
  <c r="U19" i="8"/>
  <c r="AA18" i="8"/>
  <c r="W18" i="8" s="1"/>
  <c r="U18" i="8"/>
  <c r="AA17" i="8"/>
  <c r="Y17" i="8" s="1"/>
  <c r="U17" i="8"/>
  <c r="AA16" i="8"/>
  <c r="W16" i="8" s="1"/>
  <c r="U16" i="8"/>
  <c r="AA15" i="8"/>
  <c r="Y15" i="8" s="1"/>
  <c r="U15" i="8"/>
  <c r="AA14" i="8"/>
  <c r="W14" i="8" s="1"/>
  <c r="U14" i="8"/>
  <c r="AA13" i="8"/>
  <c r="Y13" i="8" s="1"/>
  <c r="U13" i="8"/>
  <c r="AA12" i="8"/>
  <c r="W12" i="8" s="1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W54" i="7"/>
  <c r="U54" i="7"/>
  <c r="AA53" i="7"/>
  <c r="Y53" i="7" s="1"/>
  <c r="U53" i="7"/>
  <c r="AA52" i="7"/>
  <c r="Y52" i="7" s="1"/>
  <c r="U52" i="7"/>
  <c r="AA51" i="7"/>
  <c r="Y51" i="7" s="1"/>
  <c r="U51" i="7"/>
  <c r="AA50" i="7"/>
  <c r="Y50" i="7" s="1"/>
  <c r="W50" i="7"/>
  <c r="U50" i="7"/>
  <c r="AA49" i="7"/>
  <c r="Y49" i="7" s="1"/>
  <c r="U49" i="7"/>
  <c r="AA48" i="7"/>
  <c r="Y48" i="7" s="1"/>
  <c r="U48" i="7"/>
  <c r="AA47" i="7"/>
  <c r="Y47" i="7" s="1"/>
  <c r="U47" i="7"/>
  <c r="AA46" i="7"/>
  <c r="Y46" i="7" s="1"/>
  <c r="U46" i="7"/>
  <c r="AA45" i="7"/>
  <c r="Y45" i="7" s="1"/>
  <c r="W45" i="7"/>
  <c r="U45" i="7"/>
  <c r="AA44" i="7"/>
  <c r="Y44" i="7" s="1"/>
  <c r="U44" i="7"/>
  <c r="AA43" i="7"/>
  <c r="W43" i="7" s="1"/>
  <c r="U43" i="7"/>
  <c r="AA42" i="7"/>
  <c r="Y42" i="7" s="1"/>
  <c r="U42" i="7"/>
  <c r="AA41" i="7"/>
  <c r="Y41" i="7" s="1"/>
  <c r="U41" i="7"/>
  <c r="AA40" i="7"/>
  <c r="W40" i="7" s="1"/>
  <c r="U40" i="7"/>
  <c r="AA39" i="7"/>
  <c r="Y39" i="7" s="1"/>
  <c r="U39" i="7"/>
  <c r="AA38" i="7"/>
  <c r="W38" i="7" s="1"/>
  <c r="U38" i="7"/>
  <c r="AA37" i="7"/>
  <c r="Y37" i="7" s="1"/>
  <c r="U37" i="7"/>
  <c r="AA36" i="7"/>
  <c r="W36" i="7" s="1"/>
  <c r="U36" i="7"/>
  <c r="AA35" i="7"/>
  <c r="Y35" i="7" s="1"/>
  <c r="U35" i="7"/>
  <c r="AA34" i="7"/>
  <c r="W34" i="7" s="1"/>
  <c r="U34" i="7"/>
  <c r="AA33" i="7"/>
  <c r="Y33" i="7" s="1"/>
  <c r="U33" i="7"/>
  <c r="AA32" i="7"/>
  <c r="W32" i="7" s="1"/>
  <c r="U32" i="7"/>
  <c r="AA31" i="7"/>
  <c r="Y31" i="7" s="1"/>
  <c r="U31" i="7"/>
  <c r="AA30" i="7"/>
  <c r="W30" i="7" s="1"/>
  <c r="U30" i="7"/>
  <c r="AA29" i="7"/>
  <c r="Y29" i="7" s="1"/>
  <c r="U29" i="7"/>
  <c r="AA28" i="7"/>
  <c r="W28" i="7" s="1"/>
  <c r="U28" i="7"/>
  <c r="AA27" i="7"/>
  <c r="Y27" i="7" s="1"/>
  <c r="U27" i="7"/>
  <c r="AA26" i="7"/>
  <c r="W26" i="7" s="1"/>
  <c r="U26" i="7"/>
  <c r="AA25" i="7"/>
  <c r="Y25" i="7" s="1"/>
  <c r="U25" i="7"/>
  <c r="AA24" i="7"/>
  <c r="W24" i="7" s="1"/>
  <c r="U24" i="7"/>
  <c r="AA23" i="7"/>
  <c r="Y23" i="7" s="1"/>
  <c r="U23" i="7"/>
  <c r="AA22" i="7"/>
  <c r="W22" i="7" s="1"/>
  <c r="U22" i="7"/>
  <c r="AA21" i="7"/>
  <c r="Y21" i="7" s="1"/>
  <c r="U21" i="7"/>
  <c r="AA20" i="7"/>
  <c r="W20" i="7" s="1"/>
  <c r="U20" i="7"/>
  <c r="AA19" i="7"/>
  <c r="Y19" i="7" s="1"/>
  <c r="U19" i="7"/>
  <c r="AA18" i="7"/>
  <c r="W18" i="7" s="1"/>
  <c r="U18" i="7"/>
  <c r="AA17" i="7"/>
  <c r="Y17" i="7" s="1"/>
  <c r="U17" i="7"/>
  <c r="AA16" i="7"/>
  <c r="W16" i="7" s="1"/>
  <c r="U16" i="7"/>
  <c r="AA15" i="7"/>
  <c r="Y15" i="7" s="1"/>
  <c r="U15" i="7"/>
  <c r="AA14" i="7"/>
  <c r="W14" i="7" s="1"/>
  <c r="U14" i="7"/>
  <c r="AA13" i="7"/>
  <c r="Y13" i="7" s="1"/>
  <c r="U13" i="7"/>
  <c r="AA12" i="7"/>
  <c r="W12" i="7" s="1"/>
  <c r="U12" i="7"/>
  <c r="AA11" i="7"/>
  <c r="X11" i="7"/>
  <c r="V11" i="7"/>
  <c r="AA10" i="7"/>
  <c r="Y10" i="7"/>
  <c r="W10" i="7"/>
  <c r="U10" i="7"/>
  <c r="AA9" i="7"/>
  <c r="Y9" i="7" s="1"/>
  <c r="U9" i="7"/>
  <c r="AA8" i="7"/>
  <c r="Y8" i="7"/>
  <c r="W8" i="7"/>
  <c r="U8" i="7"/>
  <c r="AA7" i="7"/>
  <c r="Y7" i="7"/>
  <c r="W7" i="7"/>
  <c r="U7" i="7"/>
  <c r="AA60" i="6"/>
  <c r="Y60" i="6" s="1"/>
  <c r="U60" i="6"/>
  <c r="AA59" i="6"/>
  <c r="Y59" i="6" s="1"/>
  <c r="U59" i="6"/>
  <c r="AA58" i="6"/>
  <c r="V58" i="6"/>
  <c r="AA57" i="6"/>
  <c r="V57" i="6"/>
  <c r="AA56" i="6"/>
  <c r="Y56" i="6" s="1"/>
  <c r="U56" i="6"/>
  <c r="AA55" i="6"/>
  <c r="Y55" i="6" s="1"/>
  <c r="U55" i="6"/>
  <c r="AA54" i="6"/>
  <c r="Y54" i="6" s="1"/>
  <c r="U54" i="6"/>
  <c r="AA53" i="6"/>
  <c r="Y53" i="6" s="1"/>
  <c r="U53" i="6"/>
  <c r="AA52" i="6"/>
  <c r="Y52" i="6" s="1"/>
  <c r="U52" i="6"/>
  <c r="AA51" i="6"/>
  <c r="Y51" i="6" s="1"/>
  <c r="W51" i="6"/>
  <c r="U51" i="6"/>
  <c r="AA50" i="6"/>
  <c r="Y50" i="6" s="1"/>
  <c r="U50" i="6"/>
  <c r="AA49" i="6"/>
  <c r="Y49" i="6" s="1"/>
  <c r="U49" i="6"/>
  <c r="AA48" i="6"/>
  <c r="Y48" i="6" s="1"/>
  <c r="U48" i="6"/>
  <c r="AA47" i="6"/>
  <c r="Y47" i="6" s="1"/>
  <c r="U47" i="6"/>
  <c r="AA46" i="6"/>
  <c r="Y46" i="6" s="1"/>
  <c r="U46" i="6"/>
  <c r="AA45" i="6"/>
  <c r="Y45" i="6" s="1"/>
  <c r="U45" i="6"/>
  <c r="AA44" i="6"/>
  <c r="Y44" i="6" s="1"/>
  <c r="U44" i="6"/>
  <c r="AA43" i="6"/>
  <c r="W43" i="6" s="1"/>
  <c r="U43" i="6"/>
  <c r="AA42" i="6"/>
  <c r="Y42" i="6" s="1"/>
  <c r="U42" i="6"/>
  <c r="AA41" i="6"/>
  <c r="W41" i="6" s="1"/>
  <c r="U41" i="6"/>
  <c r="AA40" i="6"/>
  <c r="Y40" i="6" s="1"/>
  <c r="U40" i="6"/>
  <c r="AA39" i="6"/>
  <c r="W39" i="6" s="1"/>
  <c r="U39" i="6"/>
  <c r="AA38" i="6"/>
  <c r="Y38" i="6" s="1"/>
  <c r="U38" i="6"/>
  <c r="AA37" i="6"/>
  <c r="W37" i="6" s="1"/>
  <c r="U37" i="6"/>
  <c r="AA36" i="6"/>
  <c r="Y36" i="6" s="1"/>
  <c r="U36" i="6"/>
  <c r="AA35" i="6"/>
  <c r="W35" i="6" s="1"/>
  <c r="U35" i="6"/>
  <c r="AA34" i="6"/>
  <c r="Y34" i="6" s="1"/>
  <c r="U34" i="6"/>
  <c r="AA33" i="6"/>
  <c r="W33" i="6" s="1"/>
  <c r="U33" i="6"/>
  <c r="AA32" i="6"/>
  <c r="Y32" i="6" s="1"/>
  <c r="U32" i="6"/>
  <c r="AA31" i="6"/>
  <c r="W31" i="6" s="1"/>
  <c r="U31" i="6"/>
  <c r="AA30" i="6"/>
  <c r="Y30" i="6" s="1"/>
  <c r="U30" i="6"/>
  <c r="AA29" i="6"/>
  <c r="W29" i="6" s="1"/>
  <c r="U29" i="6"/>
  <c r="AA28" i="6"/>
  <c r="Y28" i="6" s="1"/>
  <c r="U28" i="6"/>
  <c r="AA27" i="6"/>
  <c r="W27" i="6" s="1"/>
  <c r="U27" i="6"/>
  <c r="AA26" i="6"/>
  <c r="Y26" i="6" s="1"/>
  <c r="U26" i="6"/>
  <c r="AA25" i="6"/>
  <c r="W25" i="6" s="1"/>
  <c r="U25" i="6"/>
  <c r="AA24" i="6"/>
  <c r="Y24" i="6" s="1"/>
  <c r="U24" i="6"/>
  <c r="AA23" i="6"/>
  <c r="W23" i="6" s="1"/>
  <c r="U23" i="6"/>
  <c r="AA22" i="6"/>
  <c r="Y22" i="6" s="1"/>
  <c r="U22" i="6"/>
  <c r="AA21" i="6"/>
  <c r="W21" i="6" s="1"/>
  <c r="U21" i="6"/>
  <c r="AA20" i="6"/>
  <c r="Y20" i="6" s="1"/>
  <c r="U20" i="6"/>
  <c r="AA19" i="6"/>
  <c r="W19" i="6" s="1"/>
  <c r="U19" i="6"/>
  <c r="AA18" i="6"/>
  <c r="Y18" i="6" s="1"/>
  <c r="U18" i="6"/>
  <c r="AA17" i="6"/>
  <c r="W17" i="6" s="1"/>
  <c r="U17" i="6"/>
  <c r="AA16" i="6"/>
  <c r="Y16" i="6" s="1"/>
  <c r="U16" i="6"/>
  <c r="AA15" i="6"/>
  <c r="Y15" i="6" s="1"/>
  <c r="U15" i="6"/>
  <c r="AA14" i="6"/>
  <c r="Y14" i="6" s="1"/>
  <c r="U14" i="6"/>
  <c r="AA13" i="6"/>
  <c r="W13" i="6" s="1"/>
  <c r="U13" i="6"/>
  <c r="AA12" i="6"/>
  <c r="Y12" i="6" s="1"/>
  <c r="U12" i="6"/>
  <c r="AA11" i="6"/>
  <c r="X11" i="6"/>
  <c r="V11" i="6"/>
  <c r="AA10" i="6"/>
  <c r="Y10" i="6"/>
  <c r="W10" i="6"/>
  <c r="U10" i="6"/>
  <c r="AA9" i="6"/>
  <c r="Y9" i="6" s="1"/>
  <c r="U9" i="6"/>
  <c r="AA8" i="6"/>
  <c r="Y8" i="6"/>
  <c r="W8" i="6"/>
  <c r="U8" i="6"/>
  <c r="AA7" i="6"/>
  <c r="Y7" i="6"/>
  <c r="W7" i="6"/>
  <c r="U7" i="6"/>
  <c r="W49" i="7" l="1"/>
  <c r="W53" i="7"/>
  <c r="W49" i="8"/>
  <c r="W53" i="8"/>
  <c r="W50" i="9"/>
  <c r="W54" i="9"/>
  <c r="W50" i="10"/>
  <c r="W54" i="10"/>
  <c r="W45" i="11"/>
  <c r="W53" i="11"/>
  <c r="W49" i="12"/>
  <c r="W53" i="12"/>
  <c r="W45" i="14"/>
  <c r="W53" i="14"/>
  <c r="W55" i="14"/>
  <c r="W50" i="15"/>
  <c r="W54" i="15"/>
  <c r="W49" i="16"/>
  <c r="W53" i="16"/>
  <c r="W45" i="17"/>
  <c r="W53" i="17"/>
  <c r="W53" i="18"/>
  <c r="W50" i="20"/>
  <c r="W54" i="20"/>
  <c r="W45" i="21"/>
  <c r="W53" i="21"/>
  <c r="W53" i="22"/>
  <c r="W50" i="23"/>
  <c r="W54" i="23"/>
  <c r="W39" i="24"/>
  <c r="W24" i="25"/>
  <c r="W49" i="25"/>
  <c r="W54" i="25"/>
  <c r="W21" i="27"/>
  <c r="W54" i="27"/>
  <c r="W16" i="28"/>
  <c r="W53" i="28"/>
  <c r="W28" i="30"/>
  <c r="W50" i="30"/>
  <c r="W53" i="30"/>
  <c r="W49" i="31"/>
  <c r="W53" i="31"/>
  <c r="W60" i="31"/>
  <c r="W59" i="31"/>
  <c r="W56" i="31"/>
  <c r="W55" i="31"/>
  <c r="W52" i="31"/>
  <c r="W51" i="31"/>
  <c r="W48" i="31"/>
  <c r="W47" i="31"/>
  <c r="W46" i="31"/>
  <c r="W44" i="31"/>
  <c r="W43" i="31"/>
  <c r="W42" i="31"/>
  <c r="W41" i="31"/>
  <c r="W40" i="31"/>
  <c r="W39" i="31"/>
  <c r="W38" i="31"/>
  <c r="W36" i="31"/>
  <c r="W35" i="31"/>
  <c r="W34" i="31"/>
  <c r="W32" i="31"/>
  <c r="W9" i="31"/>
  <c r="W13" i="31"/>
  <c r="W15" i="31"/>
  <c r="W17" i="31"/>
  <c r="W19" i="31"/>
  <c r="W21" i="31"/>
  <c r="W23" i="31"/>
  <c r="W25" i="31"/>
  <c r="W27" i="31"/>
  <c r="W29" i="31"/>
  <c r="W31" i="31"/>
  <c r="Y12" i="31"/>
  <c r="Y14" i="31"/>
  <c r="Y16" i="31"/>
  <c r="Y18" i="31"/>
  <c r="Y20" i="31"/>
  <c r="Y22" i="31"/>
  <c r="Y24" i="31"/>
  <c r="Y26" i="31"/>
  <c r="Y28" i="31"/>
  <c r="Y30" i="31"/>
  <c r="Y33" i="31"/>
  <c r="Y37" i="31"/>
  <c r="W60" i="30"/>
  <c r="W59" i="30"/>
  <c r="W56" i="30"/>
  <c r="W55" i="30"/>
  <c r="W52" i="30"/>
  <c r="W49" i="30"/>
  <c r="W48" i="30"/>
  <c r="W47" i="30"/>
  <c r="W46" i="30"/>
  <c r="W45" i="30"/>
  <c r="W44" i="30"/>
  <c r="W43" i="30"/>
  <c r="W42" i="30"/>
  <c r="W41" i="30"/>
  <c r="W40" i="30"/>
  <c r="W39" i="30"/>
  <c r="W38" i="30"/>
  <c r="W37" i="30"/>
  <c r="W36" i="30"/>
  <c r="W30" i="30"/>
  <c r="W9" i="30"/>
  <c r="W13" i="30"/>
  <c r="W15" i="30"/>
  <c r="W17" i="30"/>
  <c r="W19" i="30"/>
  <c r="W21" i="30"/>
  <c r="W23" i="30"/>
  <c r="W25" i="30"/>
  <c r="W27" i="30"/>
  <c r="W32" i="30"/>
  <c r="W34" i="30"/>
  <c r="Y12" i="30"/>
  <c r="Y14" i="30"/>
  <c r="Y16" i="30"/>
  <c r="Y18" i="30"/>
  <c r="Y20" i="30"/>
  <c r="Y22" i="30"/>
  <c r="Y24" i="30"/>
  <c r="Y26" i="30"/>
  <c r="Y29" i="30"/>
  <c r="Y31" i="30"/>
  <c r="Y33" i="30"/>
  <c r="W60" i="29"/>
  <c r="W59" i="29"/>
  <c r="W56" i="29"/>
  <c r="W55" i="29"/>
  <c r="W54" i="29"/>
  <c r="W53" i="29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9" i="29"/>
  <c r="W12" i="29"/>
  <c r="W14" i="29"/>
  <c r="W16" i="29"/>
  <c r="W18" i="29"/>
  <c r="W20" i="29"/>
  <c r="W22" i="29"/>
  <c r="W24" i="29"/>
  <c r="W26" i="29"/>
  <c r="W28" i="29"/>
  <c r="W30" i="29"/>
  <c r="W32" i="29"/>
  <c r="W34" i="29"/>
  <c r="Y13" i="29"/>
  <c r="Y15" i="29"/>
  <c r="Y17" i="29"/>
  <c r="Y19" i="29"/>
  <c r="Y21" i="29"/>
  <c r="Y23" i="29"/>
  <c r="Y25" i="29"/>
  <c r="Y27" i="29"/>
  <c r="Y29" i="29"/>
  <c r="Y31" i="29"/>
  <c r="Y33" i="29"/>
  <c r="W60" i="28"/>
  <c r="W59" i="28"/>
  <c r="W56" i="28"/>
  <c r="W55" i="28"/>
  <c r="W52" i="28"/>
  <c r="W51" i="28"/>
  <c r="W49" i="28"/>
  <c r="W48" i="28"/>
  <c r="W47" i="28"/>
  <c r="W46" i="28"/>
  <c r="W45" i="28"/>
  <c r="W44" i="28"/>
  <c r="W43" i="28"/>
  <c r="W42" i="28"/>
  <c r="W41" i="28"/>
  <c r="W40" i="28"/>
  <c r="W39" i="28"/>
  <c r="W38" i="28"/>
  <c r="W37" i="28"/>
  <c r="W36" i="28"/>
  <c r="W9" i="28"/>
  <c r="W13" i="28"/>
  <c r="W15" i="28"/>
  <c r="W17" i="28"/>
  <c r="W19" i="28"/>
  <c r="W21" i="28"/>
  <c r="W23" i="28"/>
  <c r="W25" i="28"/>
  <c r="W27" i="28"/>
  <c r="W29" i="28"/>
  <c r="W31" i="28"/>
  <c r="W33" i="28"/>
  <c r="W35" i="28"/>
  <c r="Y12" i="28"/>
  <c r="Y14" i="28"/>
  <c r="Y18" i="28"/>
  <c r="Y20" i="28"/>
  <c r="Y22" i="28"/>
  <c r="Y24" i="28"/>
  <c r="Y26" i="28"/>
  <c r="Y28" i="28"/>
  <c r="Y30" i="28"/>
  <c r="Y32" i="28"/>
  <c r="Y34" i="28"/>
  <c r="W60" i="27"/>
  <c r="W59" i="27"/>
  <c r="W56" i="27"/>
  <c r="W55" i="27"/>
  <c r="W52" i="27"/>
  <c r="W49" i="27"/>
  <c r="W48" i="27"/>
  <c r="W47" i="27"/>
  <c r="W46" i="27"/>
  <c r="W45" i="27"/>
  <c r="W44" i="27"/>
  <c r="W43" i="27"/>
  <c r="W42" i="27"/>
  <c r="W41" i="27"/>
  <c r="W40" i="27"/>
  <c r="W39" i="27"/>
  <c r="W38" i="27"/>
  <c r="W37" i="27"/>
  <c r="W19" i="27"/>
  <c r="W9" i="27"/>
  <c r="W12" i="27"/>
  <c r="W14" i="27"/>
  <c r="W16" i="27"/>
  <c r="W18" i="27"/>
  <c r="W20" i="27"/>
  <c r="W22" i="27"/>
  <c r="W24" i="27"/>
  <c r="W26" i="27"/>
  <c r="W28" i="27"/>
  <c r="W30" i="27"/>
  <c r="W32" i="27"/>
  <c r="W34" i="27"/>
  <c r="W36" i="27"/>
  <c r="Y15" i="27"/>
  <c r="Y17" i="27"/>
  <c r="Y23" i="27"/>
  <c r="Y25" i="27"/>
  <c r="Y27" i="27"/>
  <c r="Y29" i="27"/>
  <c r="Y31" i="27"/>
  <c r="Y33" i="27"/>
  <c r="Y35" i="27"/>
  <c r="W60" i="26"/>
  <c r="W59" i="26"/>
  <c r="W56" i="26"/>
  <c r="W55" i="26"/>
  <c r="W54" i="26"/>
  <c r="W53" i="26"/>
  <c r="W52" i="26"/>
  <c r="W50" i="26"/>
  <c r="W49" i="26"/>
  <c r="W48" i="26"/>
  <c r="W47" i="26"/>
  <c r="W46" i="26"/>
  <c r="W45" i="26"/>
  <c r="W44" i="26"/>
  <c r="W43" i="26"/>
  <c r="W42" i="26"/>
  <c r="W41" i="26"/>
  <c r="W40" i="26"/>
  <c r="W38" i="26"/>
  <c r="W37" i="26"/>
  <c r="W9" i="26"/>
  <c r="W12" i="26"/>
  <c r="W14" i="26"/>
  <c r="W16" i="26"/>
  <c r="W18" i="26"/>
  <c r="W20" i="26"/>
  <c r="W22" i="26"/>
  <c r="W24" i="26"/>
  <c r="W26" i="26"/>
  <c r="W28" i="26"/>
  <c r="W30" i="26"/>
  <c r="W32" i="26"/>
  <c r="W34" i="26"/>
  <c r="W36" i="26"/>
  <c r="Y13" i="26"/>
  <c r="Y15" i="26"/>
  <c r="Y17" i="26"/>
  <c r="Y19" i="26"/>
  <c r="Y21" i="26"/>
  <c r="Y23" i="26"/>
  <c r="Y25" i="26"/>
  <c r="Y27" i="26"/>
  <c r="Y29" i="26"/>
  <c r="Y31" i="26"/>
  <c r="Y33" i="26"/>
  <c r="Y35" i="26"/>
  <c r="W60" i="25"/>
  <c r="W59" i="25"/>
  <c r="W56" i="25"/>
  <c r="W55" i="25"/>
  <c r="W52" i="25"/>
  <c r="W48" i="25"/>
  <c r="W47" i="25"/>
  <c r="W46" i="25"/>
  <c r="W44" i="25"/>
  <c r="W43" i="25"/>
  <c r="W42" i="25"/>
  <c r="W41" i="25"/>
  <c r="W40" i="25"/>
  <c r="W39" i="25"/>
  <c r="W38" i="25"/>
  <c r="W9" i="25"/>
  <c r="W12" i="25"/>
  <c r="W14" i="25"/>
  <c r="W16" i="25"/>
  <c r="W18" i="25"/>
  <c r="W20" i="25"/>
  <c r="W22" i="25"/>
  <c r="W25" i="25"/>
  <c r="W27" i="25"/>
  <c r="W29" i="25"/>
  <c r="W31" i="25"/>
  <c r="W33" i="25"/>
  <c r="W35" i="25"/>
  <c r="W37" i="25"/>
  <c r="Y13" i="25"/>
  <c r="Y15" i="25"/>
  <c r="Y17" i="25"/>
  <c r="Y19" i="25"/>
  <c r="Y21" i="25"/>
  <c r="Y23" i="25"/>
  <c r="Y26" i="25"/>
  <c r="Y28" i="25"/>
  <c r="Y30" i="25"/>
  <c r="Y32" i="25"/>
  <c r="Y34" i="25"/>
  <c r="Y36" i="25"/>
  <c r="W60" i="24"/>
  <c r="W59" i="24"/>
  <c r="W56" i="24"/>
  <c r="W55" i="24"/>
  <c r="W54" i="24"/>
  <c r="W53" i="24"/>
  <c r="W52" i="24"/>
  <c r="W51" i="24"/>
  <c r="W50" i="24"/>
  <c r="W49" i="24"/>
  <c r="W48" i="24"/>
  <c r="W47" i="24"/>
  <c r="W46" i="24"/>
  <c r="W45" i="24"/>
  <c r="W44" i="24"/>
  <c r="W43" i="24"/>
  <c r="W42" i="24"/>
  <c r="W41" i="24"/>
  <c r="W40" i="24"/>
  <c r="W9" i="24"/>
  <c r="W12" i="24"/>
  <c r="W14" i="24"/>
  <c r="W16" i="24"/>
  <c r="W18" i="24"/>
  <c r="W20" i="24"/>
  <c r="W22" i="24"/>
  <c r="W24" i="24"/>
  <c r="W26" i="24"/>
  <c r="W28" i="24"/>
  <c r="W30" i="24"/>
  <c r="W32" i="24"/>
  <c r="W34" i="24"/>
  <c r="W36" i="24"/>
  <c r="W38" i="24"/>
  <c r="Y13" i="24"/>
  <c r="Y15" i="24"/>
  <c r="Y17" i="24"/>
  <c r="Y19" i="24"/>
  <c r="Y21" i="24"/>
  <c r="Y23" i="24"/>
  <c r="Y25" i="24"/>
  <c r="Y27" i="24"/>
  <c r="Y29" i="24"/>
  <c r="Y31" i="24"/>
  <c r="Y33" i="24"/>
  <c r="Y35" i="24"/>
  <c r="Y37" i="24"/>
  <c r="W60" i="23"/>
  <c r="W59" i="23"/>
  <c r="W56" i="23"/>
  <c r="W55" i="23"/>
  <c r="W52" i="23"/>
  <c r="W51" i="23"/>
  <c r="W48" i="23"/>
  <c r="W47" i="23"/>
  <c r="W46" i="23"/>
  <c r="W45" i="23"/>
  <c r="W44" i="23"/>
  <c r="W43" i="23"/>
  <c r="W42" i="23"/>
  <c r="W40" i="23"/>
  <c r="W38" i="23"/>
  <c r="W36" i="23"/>
  <c r="W34" i="23"/>
  <c r="W9" i="23"/>
  <c r="W13" i="23"/>
  <c r="W15" i="23"/>
  <c r="W17" i="23"/>
  <c r="W19" i="23"/>
  <c r="W21" i="23"/>
  <c r="W23" i="23"/>
  <c r="W25" i="23"/>
  <c r="W27" i="23"/>
  <c r="W29" i="23"/>
  <c r="W31" i="23"/>
  <c r="W33" i="23"/>
  <c r="W35" i="23"/>
  <c r="Y12" i="23"/>
  <c r="Y14" i="23"/>
  <c r="Y16" i="23"/>
  <c r="Y18" i="23"/>
  <c r="Y20" i="23"/>
  <c r="Y22" i="23"/>
  <c r="Y24" i="23"/>
  <c r="Y26" i="23"/>
  <c r="Y28" i="23"/>
  <c r="Y30" i="23"/>
  <c r="Y32" i="23"/>
  <c r="Y37" i="23"/>
  <c r="W60" i="22"/>
  <c r="W59" i="22"/>
  <c r="W56" i="22"/>
  <c r="W55" i="22"/>
  <c r="W52" i="22"/>
  <c r="W51" i="22"/>
  <c r="W49" i="22"/>
  <c r="W48" i="22"/>
  <c r="W47" i="22"/>
  <c r="W46" i="22"/>
  <c r="W45" i="22"/>
  <c r="W44" i="22"/>
  <c r="W43" i="22"/>
  <c r="W42" i="22"/>
  <c r="W41" i="22"/>
  <c r="W40" i="22"/>
  <c r="W39" i="22"/>
  <c r="W38" i="22"/>
  <c r="W9" i="22"/>
  <c r="W13" i="22"/>
  <c r="W15" i="22"/>
  <c r="W17" i="22"/>
  <c r="W19" i="22"/>
  <c r="W21" i="22"/>
  <c r="W23" i="22"/>
  <c r="W25" i="22"/>
  <c r="W27" i="22"/>
  <c r="W29" i="22"/>
  <c r="W31" i="22"/>
  <c r="W33" i="22"/>
  <c r="W35" i="22"/>
  <c r="W37" i="22"/>
  <c r="Y12" i="22"/>
  <c r="Y14" i="22"/>
  <c r="Y16" i="22"/>
  <c r="Y18" i="22"/>
  <c r="Y20" i="22"/>
  <c r="Y22" i="22"/>
  <c r="Y24" i="22"/>
  <c r="Y26" i="22"/>
  <c r="Y28" i="22"/>
  <c r="Y30" i="22"/>
  <c r="Y32" i="22"/>
  <c r="Y34" i="22"/>
  <c r="Y36" i="22"/>
  <c r="W60" i="21"/>
  <c r="W59" i="21"/>
  <c r="W56" i="21"/>
  <c r="W55" i="21"/>
  <c r="W52" i="21"/>
  <c r="W51" i="21"/>
  <c r="W49" i="21"/>
  <c r="W48" i="21"/>
  <c r="W47" i="21"/>
  <c r="W46" i="21"/>
  <c r="W44" i="21"/>
  <c r="W43" i="21"/>
  <c r="W42" i="21"/>
  <c r="W41" i="21"/>
  <c r="W40" i="21"/>
  <c r="W39" i="21"/>
  <c r="W9" i="21"/>
  <c r="W12" i="21"/>
  <c r="W14" i="21"/>
  <c r="W16" i="21"/>
  <c r="W18" i="21"/>
  <c r="W20" i="21"/>
  <c r="W22" i="21"/>
  <c r="W24" i="21"/>
  <c r="W26" i="21"/>
  <c r="W28" i="21"/>
  <c r="W30" i="21"/>
  <c r="W32" i="21"/>
  <c r="W34" i="21"/>
  <c r="W36" i="21"/>
  <c r="W38" i="21"/>
  <c r="Y13" i="21"/>
  <c r="Y15" i="21"/>
  <c r="Y17" i="21"/>
  <c r="Y19" i="21"/>
  <c r="Y21" i="21"/>
  <c r="Y23" i="21"/>
  <c r="Y25" i="21"/>
  <c r="Y27" i="21"/>
  <c r="Y29" i="21"/>
  <c r="Y31" i="21"/>
  <c r="Y33" i="21"/>
  <c r="Y35" i="21"/>
  <c r="Y37" i="21"/>
  <c r="W60" i="20"/>
  <c r="W59" i="20"/>
  <c r="W56" i="20"/>
  <c r="W55" i="20"/>
  <c r="W52" i="20"/>
  <c r="W51" i="20"/>
  <c r="W49" i="20"/>
  <c r="W48" i="20"/>
  <c r="W47" i="20"/>
  <c r="W46" i="20"/>
  <c r="W44" i="20"/>
  <c r="W43" i="20"/>
  <c r="W42" i="20"/>
  <c r="W41" i="20"/>
  <c r="W40" i="20"/>
  <c r="W39" i="20"/>
  <c r="W9" i="20"/>
  <c r="W12" i="20"/>
  <c r="W14" i="20"/>
  <c r="W16" i="20"/>
  <c r="W18" i="20"/>
  <c r="W20" i="20"/>
  <c r="W22" i="20"/>
  <c r="W24" i="20"/>
  <c r="W26" i="20"/>
  <c r="W28" i="20"/>
  <c r="W30" i="20"/>
  <c r="W32" i="20"/>
  <c r="W34" i="20"/>
  <c r="W36" i="20"/>
  <c r="W38" i="20"/>
  <c r="Y13" i="20"/>
  <c r="Y15" i="20"/>
  <c r="Y17" i="20"/>
  <c r="Y19" i="20"/>
  <c r="Y21" i="20"/>
  <c r="Y23" i="20"/>
  <c r="Y25" i="20"/>
  <c r="Y27" i="20"/>
  <c r="Y29" i="20"/>
  <c r="Y31" i="20"/>
  <c r="Y33" i="20"/>
  <c r="Y35" i="20"/>
  <c r="Y37" i="20"/>
  <c r="W60" i="19"/>
  <c r="W59" i="19"/>
  <c r="W56" i="19"/>
  <c r="W55" i="19"/>
  <c r="W54" i="19"/>
  <c r="W53" i="19"/>
  <c r="W52" i="19"/>
  <c r="W51" i="19"/>
  <c r="W50" i="19"/>
  <c r="W49" i="19"/>
  <c r="W48" i="19"/>
  <c r="W47" i="19"/>
  <c r="W46" i="19"/>
  <c r="W44" i="19"/>
  <c r="W43" i="19"/>
  <c r="W42" i="19"/>
  <c r="W41" i="19"/>
  <c r="W39" i="19"/>
  <c r="W38" i="19"/>
  <c r="W9" i="19"/>
  <c r="W13" i="19"/>
  <c r="W15" i="19"/>
  <c r="W17" i="19"/>
  <c r="W19" i="19"/>
  <c r="W21" i="19"/>
  <c r="W23" i="19"/>
  <c r="W25" i="19"/>
  <c r="W27" i="19"/>
  <c r="W29" i="19"/>
  <c r="W31" i="19"/>
  <c r="W33" i="19"/>
  <c r="W35" i="19"/>
  <c r="W37" i="19"/>
  <c r="Y12" i="19"/>
  <c r="Y14" i="19"/>
  <c r="Y16" i="19"/>
  <c r="Y18" i="19"/>
  <c r="Y20" i="19"/>
  <c r="Y22" i="19"/>
  <c r="Y24" i="19"/>
  <c r="Y26" i="19"/>
  <c r="Y28" i="19"/>
  <c r="Y30" i="19"/>
  <c r="Y32" i="19"/>
  <c r="Y34" i="19"/>
  <c r="Y36" i="19"/>
  <c r="Y40" i="19"/>
  <c r="W60" i="18"/>
  <c r="W59" i="18"/>
  <c r="W56" i="18"/>
  <c r="W55" i="18"/>
  <c r="W52" i="18"/>
  <c r="W51" i="18"/>
  <c r="W49" i="18"/>
  <c r="W48" i="18"/>
  <c r="W47" i="18"/>
  <c r="W46" i="18"/>
  <c r="W45" i="18"/>
  <c r="W44" i="18"/>
  <c r="W43" i="18"/>
  <c r="W42" i="18"/>
  <c r="W41" i="18"/>
  <c r="W40" i="18"/>
  <c r="W39" i="18"/>
  <c r="W9" i="18"/>
  <c r="W13" i="18"/>
  <c r="W15" i="18"/>
  <c r="W17" i="18"/>
  <c r="W19" i="18"/>
  <c r="W21" i="18"/>
  <c r="W23" i="18"/>
  <c r="W25" i="18"/>
  <c r="W27" i="18"/>
  <c r="W29" i="18"/>
  <c r="W31" i="18"/>
  <c r="W33" i="18"/>
  <c r="W35" i="18"/>
  <c r="W37" i="18"/>
  <c r="Y12" i="18"/>
  <c r="Y14" i="18"/>
  <c r="Y16" i="18"/>
  <c r="Y18" i="18"/>
  <c r="Y20" i="18"/>
  <c r="Y22" i="18"/>
  <c r="Y24" i="18"/>
  <c r="Y26" i="18"/>
  <c r="Y28" i="18"/>
  <c r="Y30" i="18"/>
  <c r="Y32" i="18"/>
  <c r="Y34" i="18"/>
  <c r="Y36" i="18"/>
  <c r="Y38" i="18"/>
  <c r="W60" i="17"/>
  <c r="W59" i="17"/>
  <c r="W56" i="17"/>
  <c r="W55" i="17"/>
  <c r="W52" i="17"/>
  <c r="W51" i="17"/>
  <c r="W49" i="17"/>
  <c r="W48" i="17"/>
  <c r="W47" i="17"/>
  <c r="W46" i="17"/>
  <c r="W44" i="17"/>
  <c r="W43" i="17"/>
  <c r="W42" i="17"/>
  <c r="W9" i="17"/>
  <c r="W12" i="17"/>
  <c r="W14" i="17"/>
  <c r="W16" i="17"/>
  <c r="W18" i="17"/>
  <c r="W20" i="17"/>
  <c r="W22" i="17"/>
  <c r="W24" i="17"/>
  <c r="W26" i="17"/>
  <c r="W28" i="17"/>
  <c r="W30" i="17"/>
  <c r="W32" i="17"/>
  <c r="W34" i="17"/>
  <c r="W36" i="17"/>
  <c r="W38" i="17"/>
  <c r="W40" i="17"/>
  <c r="Y13" i="17"/>
  <c r="Y15" i="17"/>
  <c r="Y17" i="17"/>
  <c r="Y19" i="17"/>
  <c r="Y21" i="17"/>
  <c r="Y23" i="17"/>
  <c r="Y25" i="17"/>
  <c r="Y27" i="17"/>
  <c r="Y29" i="17"/>
  <c r="Y31" i="17"/>
  <c r="Y33" i="17"/>
  <c r="Y35" i="17"/>
  <c r="Y37" i="17"/>
  <c r="Y39" i="17"/>
  <c r="W60" i="16"/>
  <c r="W59" i="16"/>
  <c r="W56" i="16"/>
  <c r="W55" i="16"/>
  <c r="W52" i="16"/>
  <c r="W51" i="16"/>
  <c r="W48" i="16"/>
  <c r="W47" i="16"/>
  <c r="W46" i="16"/>
  <c r="W45" i="16"/>
  <c r="W44" i="16"/>
  <c r="W43" i="16"/>
  <c r="W42" i="16"/>
  <c r="W41" i="16"/>
  <c r="W9" i="16"/>
  <c r="W12" i="16"/>
  <c r="W14" i="16"/>
  <c r="W16" i="16"/>
  <c r="W18" i="16"/>
  <c r="W20" i="16"/>
  <c r="W22" i="16"/>
  <c r="W24" i="16"/>
  <c r="W26" i="16"/>
  <c r="W28" i="16"/>
  <c r="W30" i="16"/>
  <c r="W32" i="16"/>
  <c r="W34" i="16"/>
  <c r="W36" i="16"/>
  <c r="W38" i="16"/>
  <c r="W40" i="16"/>
  <c r="Y13" i="16"/>
  <c r="Y15" i="16"/>
  <c r="Y17" i="16"/>
  <c r="Y19" i="16"/>
  <c r="Y21" i="16"/>
  <c r="Y23" i="16"/>
  <c r="Y25" i="16"/>
  <c r="Y27" i="16"/>
  <c r="Y29" i="16"/>
  <c r="Y31" i="16"/>
  <c r="Y33" i="16"/>
  <c r="Y35" i="16"/>
  <c r="Y37" i="16"/>
  <c r="Y39" i="16"/>
  <c r="W60" i="15"/>
  <c r="W59" i="15"/>
  <c r="W56" i="15"/>
  <c r="W55" i="15"/>
  <c r="W52" i="15"/>
  <c r="W51" i="15"/>
  <c r="W49" i="15"/>
  <c r="W48" i="15"/>
  <c r="W47" i="15"/>
  <c r="W46" i="15"/>
  <c r="W44" i="15"/>
  <c r="W43" i="15"/>
  <c r="W42" i="15"/>
  <c r="W9" i="15"/>
  <c r="W12" i="15"/>
  <c r="W14" i="15"/>
  <c r="W16" i="15"/>
  <c r="W18" i="15"/>
  <c r="W20" i="15"/>
  <c r="W22" i="15"/>
  <c r="W24" i="15"/>
  <c r="W26" i="15"/>
  <c r="W28" i="15"/>
  <c r="W30" i="15"/>
  <c r="W32" i="15"/>
  <c r="W34" i="15"/>
  <c r="W36" i="15"/>
  <c r="W38" i="15"/>
  <c r="W40" i="15"/>
  <c r="Y13" i="15"/>
  <c r="Y15" i="15"/>
  <c r="Y17" i="15"/>
  <c r="Y19" i="15"/>
  <c r="Y21" i="15"/>
  <c r="Y23" i="15"/>
  <c r="Y25" i="15"/>
  <c r="Y27" i="15"/>
  <c r="Y29" i="15"/>
  <c r="Y31" i="15"/>
  <c r="Y33" i="15"/>
  <c r="Y35" i="15"/>
  <c r="Y37" i="15"/>
  <c r="Y39" i="15"/>
  <c r="W60" i="14"/>
  <c r="W59" i="14"/>
  <c r="W56" i="14"/>
  <c r="W52" i="14"/>
  <c r="W51" i="14"/>
  <c r="W49" i="14"/>
  <c r="W48" i="14"/>
  <c r="W47" i="14"/>
  <c r="W46" i="14"/>
  <c r="W44" i="14"/>
  <c r="W43" i="14"/>
  <c r="W42" i="14"/>
  <c r="W9" i="14"/>
  <c r="W12" i="14"/>
  <c r="W14" i="14"/>
  <c r="W16" i="14"/>
  <c r="W18" i="14"/>
  <c r="W20" i="14"/>
  <c r="W22" i="14"/>
  <c r="W25" i="14"/>
  <c r="W27" i="14"/>
  <c r="W29" i="14"/>
  <c r="W31" i="14"/>
  <c r="W33" i="14"/>
  <c r="W35" i="14"/>
  <c r="W37" i="14"/>
  <c r="W39" i="14"/>
  <c r="W41" i="14"/>
  <c r="Y13" i="14"/>
  <c r="Y15" i="14"/>
  <c r="Y17" i="14"/>
  <c r="Y19" i="14"/>
  <c r="Y21" i="14"/>
  <c r="Y23" i="14"/>
  <c r="Y26" i="14"/>
  <c r="Y28" i="14"/>
  <c r="Y30" i="14"/>
  <c r="Y32" i="14"/>
  <c r="Y34" i="14"/>
  <c r="Y36" i="14"/>
  <c r="Y38" i="14"/>
  <c r="Y40" i="14"/>
  <c r="W60" i="13"/>
  <c r="W59" i="13"/>
  <c r="W56" i="13"/>
  <c r="W55" i="13"/>
  <c r="W52" i="13"/>
  <c r="W51" i="13"/>
  <c r="W49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9" i="13"/>
  <c r="W12" i="13"/>
  <c r="W14" i="13"/>
  <c r="W16" i="13"/>
  <c r="W18" i="13"/>
  <c r="W20" i="13"/>
  <c r="W22" i="13"/>
  <c r="W24" i="13"/>
  <c r="W26" i="13"/>
  <c r="W28" i="13"/>
  <c r="W30" i="13"/>
  <c r="W32" i="13"/>
  <c r="W34" i="13"/>
  <c r="Y13" i="13"/>
  <c r="Y15" i="13"/>
  <c r="Y17" i="13"/>
  <c r="Y19" i="13"/>
  <c r="Y21" i="13"/>
  <c r="Y23" i="13"/>
  <c r="Y25" i="13"/>
  <c r="Y27" i="13"/>
  <c r="Y29" i="13"/>
  <c r="Y31" i="13"/>
  <c r="Y33" i="13"/>
  <c r="W60" i="12"/>
  <c r="W59" i="12"/>
  <c r="W56" i="12"/>
  <c r="W55" i="12"/>
  <c r="W52" i="12"/>
  <c r="W51" i="12"/>
  <c r="W48" i="12"/>
  <c r="W47" i="12"/>
  <c r="W46" i="12"/>
  <c r="W44" i="12"/>
  <c r="Y9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Y12" i="12"/>
  <c r="Y14" i="12"/>
  <c r="Y16" i="12"/>
  <c r="Y18" i="12"/>
  <c r="Y20" i="12"/>
  <c r="Y22" i="12"/>
  <c r="Y24" i="12"/>
  <c r="Y26" i="12"/>
  <c r="Y28" i="12"/>
  <c r="Y30" i="12"/>
  <c r="Y32" i="12"/>
  <c r="Y34" i="12"/>
  <c r="Y36" i="12"/>
  <c r="Y38" i="12"/>
  <c r="Y40" i="12"/>
  <c r="Y42" i="12"/>
  <c r="W60" i="11"/>
  <c r="W59" i="11"/>
  <c r="W56" i="11"/>
  <c r="W55" i="11"/>
  <c r="W52" i="11"/>
  <c r="W51" i="11"/>
  <c r="W49" i="11"/>
  <c r="W48" i="11"/>
  <c r="W47" i="11"/>
  <c r="W46" i="11"/>
  <c r="W44" i="11"/>
  <c r="W43" i="11"/>
  <c r="W9" i="11"/>
  <c r="W12" i="11"/>
  <c r="W14" i="11"/>
  <c r="W16" i="11"/>
  <c r="W18" i="11"/>
  <c r="W20" i="11"/>
  <c r="W22" i="11"/>
  <c r="W24" i="11"/>
  <c r="W26" i="11"/>
  <c r="W28" i="11"/>
  <c r="W30" i="11"/>
  <c r="W32" i="11"/>
  <c r="W34" i="11"/>
  <c r="W36" i="11"/>
  <c r="W38" i="11"/>
  <c r="W40" i="11"/>
  <c r="W42" i="11"/>
  <c r="Y13" i="11"/>
  <c r="Y15" i="11"/>
  <c r="Y17" i="11"/>
  <c r="Y19" i="11"/>
  <c r="Y21" i="11"/>
  <c r="Y23" i="11"/>
  <c r="Y25" i="11"/>
  <c r="Y27" i="11"/>
  <c r="Y29" i="11"/>
  <c r="Y31" i="11"/>
  <c r="Y33" i="11"/>
  <c r="Y35" i="11"/>
  <c r="Y37" i="11"/>
  <c r="Y39" i="11"/>
  <c r="Y41" i="11"/>
  <c r="W60" i="10"/>
  <c r="W59" i="10"/>
  <c r="W56" i="10"/>
  <c r="W55" i="10"/>
  <c r="W52" i="10"/>
  <c r="W51" i="10"/>
  <c r="W49" i="10"/>
  <c r="W48" i="10"/>
  <c r="W47" i="10"/>
  <c r="W46" i="10"/>
  <c r="W45" i="10"/>
  <c r="W44" i="10"/>
  <c r="W43" i="10"/>
  <c r="W9" i="10"/>
  <c r="W12" i="10"/>
  <c r="W14" i="10"/>
  <c r="W16" i="10"/>
  <c r="W18" i="10"/>
  <c r="W20" i="10"/>
  <c r="W22" i="10"/>
  <c r="W24" i="10"/>
  <c r="W26" i="10"/>
  <c r="W28" i="10"/>
  <c r="W30" i="10"/>
  <c r="W32" i="10"/>
  <c r="W34" i="10"/>
  <c r="W36" i="10"/>
  <c r="W38" i="10"/>
  <c r="W40" i="10"/>
  <c r="W42" i="10"/>
  <c r="Y13" i="10"/>
  <c r="Y15" i="10"/>
  <c r="Y17" i="10"/>
  <c r="Y19" i="10"/>
  <c r="Y21" i="10"/>
  <c r="Y23" i="10"/>
  <c r="Y25" i="10"/>
  <c r="Y27" i="10"/>
  <c r="Y29" i="10"/>
  <c r="Y31" i="10"/>
  <c r="Y33" i="10"/>
  <c r="Y35" i="10"/>
  <c r="Y37" i="10"/>
  <c r="Y39" i="10"/>
  <c r="Y41" i="10"/>
  <c r="W60" i="9"/>
  <c r="W59" i="9"/>
  <c r="W56" i="9"/>
  <c r="W55" i="9"/>
  <c r="W52" i="9"/>
  <c r="W51" i="9"/>
  <c r="W48" i="9"/>
  <c r="W47" i="9"/>
  <c r="W46" i="9"/>
  <c r="W45" i="9"/>
  <c r="W44" i="9"/>
  <c r="W9" i="9"/>
  <c r="W13" i="9"/>
  <c r="W15" i="9"/>
  <c r="W17" i="9"/>
  <c r="W19" i="9"/>
  <c r="W21" i="9"/>
  <c r="W23" i="9"/>
  <c r="W25" i="9"/>
  <c r="W27" i="9"/>
  <c r="W29" i="9"/>
  <c r="W31" i="9"/>
  <c r="W33" i="9"/>
  <c r="W35" i="9"/>
  <c r="W37" i="9"/>
  <c r="W39" i="9"/>
  <c r="W41" i="9"/>
  <c r="W43" i="9"/>
  <c r="Y12" i="9"/>
  <c r="Y14" i="9"/>
  <c r="Y16" i="9"/>
  <c r="Y18" i="9"/>
  <c r="Y20" i="9"/>
  <c r="Y22" i="9"/>
  <c r="Y24" i="9"/>
  <c r="Y26" i="9"/>
  <c r="Y28" i="9"/>
  <c r="Y30" i="9"/>
  <c r="Y32" i="9"/>
  <c r="Y34" i="9"/>
  <c r="Y36" i="9"/>
  <c r="Y38" i="9"/>
  <c r="Y40" i="9"/>
  <c r="Y42" i="9"/>
  <c r="W60" i="8"/>
  <c r="W59" i="8"/>
  <c r="W56" i="8"/>
  <c r="W55" i="8"/>
  <c r="W52" i="8"/>
  <c r="W51" i="8"/>
  <c r="W48" i="8"/>
  <c r="W47" i="8"/>
  <c r="W46" i="8"/>
  <c r="W44" i="8"/>
  <c r="W9" i="8"/>
  <c r="W13" i="8"/>
  <c r="W15" i="8"/>
  <c r="W17" i="8"/>
  <c r="W19" i="8"/>
  <c r="W21" i="8"/>
  <c r="W23" i="8"/>
  <c r="W25" i="8"/>
  <c r="W27" i="8"/>
  <c r="W29" i="8"/>
  <c r="W31" i="8"/>
  <c r="W33" i="8"/>
  <c r="W35" i="8"/>
  <c r="W37" i="8"/>
  <c r="W39" i="8"/>
  <c r="W41" i="8"/>
  <c r="W43" i="8"/>
  <c r="Y12" i="8"/>
  <c r="Y14" i="8"/>
  <c r="Y16" i="8"/>
  <c r="Y18" i="8"/>
  <c r="Y20" i="8"/>
  <c r="Y22" i="8"/>
  <c r="Y24" i="8"/>
  <c r="Y26" i="8"/>
  <c r="Y28" i="8"/>
  <c r="Y30" i="8"/>
  <c r="Y32" i="8"/>
  <c r="Y34" i="8"/>
  <c r="Y36" i="8"/>
  <c r="Y38" i="8"/>
  <c r="Y40" i="8"/>
  <c r="Y42" i="8"/>
  <c r="W60" i="7"/>
  <c r="W59" i="7"/>
  <c r="W56" i="7"/>
  <c r="W55" i="7"/>
  <c r="W52" i="7"/>
  <c r="W51" i="7"/>
  <c r="W48" i="7"/>
  <c r="W47" i="7"/>
  <c r="W46" i="7"/>
  <c r="W44" i="7"/>
  <c r="W9" i="7"/>
  <c r="W13" i="7"/>
  <c r="W15" i="7"/>
  <c r="W17" i="7"/>
  <c r="W19" i="7"/>
  <c r="W21" i="7"/>
  <c r="W23" i="7"/>
  <c r="W25" i="7"/>
  <c r="W27" i="7"/>
  <c r="W29" i="7"/>
  <c r="W31" i="7"/>
  <c r="W33" i="7"/>
  <c r="W35" i="7"/>
  <c r="W37" i="7"/>
  <c r="W39" i="7"/>
  <c r="W41" i="7"/>
  <c r="W42" i="7"/>
  <c r="Y12" i="7"/>
  <c r="Y14" i="7"/>
  <c r="Y16" i="7"/>
  <c r="Y18" i="7"/>
  <c r="Y20" i="7"/>
  <c r="Y22" i="7"/>
  <c r="Y24" i="7"/>
  <c r="Y26" i="7"/>
  <c r="Y28" i="7"/>
  <c r="Y30" i="7"/>
  <c r="Y32" i="7"/>
  <c r="Y34" i="7"/>
  <c r="Y36" i="7"/>
  <c r="Y38" i="7"/>
  <c r="Y40" i="7"/>
  <c r="Y43" i="7"/>
  <c r="W60" i="6"/>
  <c r="W59" i="6"/>
  <c r="W56" i="6"/>
  <c r="W55" i="6"/>
  <c r="W54" i="6"/>
  <c r="W53" i="6"/>
  <c r="W52" i="6"/>
  <c r="W50" i="6"/>
  <c r="W49" i="6"/>
  <c r="W48" i="6"/>
  <c r="W47" i="6"/>
  <c r="W46" i="6"/>
  <c r="W45" i="6"/>
  <c r="W15" i="6"/>
  <c r="W14" i="6"/>
  <c r="W12" i="6"/>
  <c r="W9" i="6"/>
  <c r="W16" i="6"/>
  <c r="W18" i="6"/>
  <c r="W20" i="6"/>
  <c r="W22" i="6"/>
  <c r="W24" i="6"/>
  <c r="W26" i="6"/>
  <c r="W28" i="6"/>
  <c r="W30" i="6"/>
  <c r="W32" i="6"/>
  <c r="W34" i="6"/>
  <c r="W36" i="6"/>
  <c r="W38" i="6"/>
  <c r="W40" i="6"/>
  <c r="W42" i="6"/>
  <c r="W44" i="6"/>
  <c r="Y13" i="6"/>
  <c r="Y17" i="6"/>
  <c r="Y19" i="6"/>
  <c r="Y21" i="6"/>
  <c r="Y23" i="6"/>
  <c r="Y25" i="6"/>
  <c r="Y27" i="6"/>
  <c r="Y29" i="6"/>
  <c r="Y31" i="6"/>
  <c r="Y33" i="6"/>
  <c r="Y35" i="6"/>
  <c r="Y37" i="6"/>
  <c r="Y39" i="6"/>
  <c r="Y41" i="6"/>
  <c r="Y43" i="6"/>
</calcChain>
</file>

<file path=xl/comments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0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7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8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9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0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7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8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9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sharedStrings.xml><?xml version="1.0" encoding="utf-8"?>
<sst xmlns="http://schemas.openxmlformats.org/spreadsheetml/2006/main" count="27506" uniqueCount="469">
  <si>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</si>
  <si>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</si>
  <si>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</si>
  <si>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</si>
  <si>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</si>
  <si>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</si>
  <si>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</si>
  <si>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</si>
  <si>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</si>
  <si>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</si>
  <si>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</si>
  <si>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</si>
  <si>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</si>
  <si>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</si>
  <si>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</si>
  <si>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</si>
  <si>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</si>
  <si>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</si>
  <si>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</si>
  <si>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</si>
  <si>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</si>
  <si>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</si>
  <si>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</si>
  <si>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</si>
  <si>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</si>
  <si>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</si>
  <si>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</si>
  <si>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</si>
  <si>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</si>
  <si>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</si>
  <si>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</si>
  <si>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</si>
  <si>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</si>
  <si>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</si>
  <si>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</si>
  <si>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</si>
  <si>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</si>
  <si>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</si>
  <si>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</si>
  <si>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</si>
  <si>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</si>
  <si>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</si>
  <si>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</si>
  <si>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</si>
  <si>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</si>
  <si>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</si>
  <si>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</si>
  <si>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</si>
  <si>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</si>
  <si>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</si>
  <si>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</si>
  <si>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</si>
  <si>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</si>
  <si>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</si>
  <si>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</si>
  <si>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</si>
  <si>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</si>
  <si>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</si>
  <si>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</si>
  <si>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</si>
  <si>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</si>
  <si>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</si>
  <si>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</si>
  <si>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</si>
  <si>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</si>
  <si>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</si>
  <si>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</si>
  <si>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</si>
  <si>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</si>
  <si>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</si>
  <si>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</si>
  <si>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</si>
  <si>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</si>
  <si>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</si>
  <si>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</si>
  <si>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</si>
  <si>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</si>
  <si>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</si>
  <si>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</si>
  <si>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</si>
  <si>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</si>
  <si>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</si>
  <si>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</si>
  <si>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</si>
  <si>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</si>
  <si>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</si>
  <si>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</si>
  <si>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</si>
  <si>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</si>
  <si>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</si>
  <si>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</si>
  <si>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</si>
  <si>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</si>
  <si>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</si>
  <si>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</si>
  <si>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</si>
  <si>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</si>
  <si>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</si>
  <si>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</si>
  <si>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</si>
  <si>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</si>
  <si>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</si>
  <si>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</si>
  <si>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</si>
  <si>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</si>
  <si>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</si>
  <si>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</si>
  <si>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</si>
  <si>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</si>
  <si>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</si>
  <si>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</si>
  <si>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</si>
  <si>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</si>
  <si>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</si>
  <si>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</si>
  <si>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</si>
  <si>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</si>
  <si>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</si>
  <si>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</si>
  <si>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</si>
  <si>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</si>
  <si>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25.9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</si>
  <si>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</si>
  <si>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</si>
  <si>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</si>
  <si>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</si>
  <si>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</si>
  <si>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22.7</t>
    <phoneticPr fontId="2"/>
  </si>
  <si>
    <t>19.6</t>
    <phoneticPr fontId="2"/>
  </si>
  <si>
    <t>18.3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</si>
  <si>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</si>
  <si>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</si>
  <si>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</si>
  <si>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</si>
  <si>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</si>
  <si>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</si>
  <si>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</si>
  <si>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</si>
  <si>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</si>
  <si>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</si>
  <si>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</si>
  <si>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</si>
  <si>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</si>
  <si>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</si>
  <si>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</si>
  <si>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</si>
  <si>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</si>
  <si>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</si>
  <si>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</si>
  <si>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</si>
  <si>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</si>
  <si>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</si>
  <si>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0.002</t>
    <phoneticPr fontId="2"/>
  </si>
  <si>
    <t>0.005</t>
    <phoneticPr fontId="2"/>
  </si>
  <si>
    <t>0.021</t>
    <phoneticPr fontId="2"/>
  </si>
  <si>
    <t>0.014</t>
    <phoneticPr fontId="2"/>
  </si>
  <si>
    <t>0.013</t>
    <phoneticPr fontId="2"/>
  </si>
  <si>
    <t>0.003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</si>
  <si>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</si>
  <si>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</si>
  <si>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</si>
  <si>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</si>
  <si>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</si>
  <si>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</si>
  <si>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</si>
  <si>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</si>
  <si>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</si>
  <si>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</si>
  <si>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</si>
  <si>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</si>
  <si>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11.7</t>
    <phoneticPr fontId="2"/>
  </si>
  <si>
    <t>0.001</t>
    <phoneticPr fontId="2"/>
  </si>
  <si>
    <t>14.8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</si>
  <si>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</si>
  <si>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</si>
  <si>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</si>
  <si>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</si>
  <si>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</si>
  <si>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16.5</t>
    <phoneticPr fontId="2"/>
  </si>
  <si>
    <t>14.9</t>
    <phoneticPr fontId="2"/>
  </si>
  <si>
    <t>21</t>
    <phoneticPr fontId="2"/>
  </si>
  <si>
    <t>28</t>
    <phoneticPr fontId="2"/>
  </si>
  <si>
    <t>27</t>
    <phoneticPr fontId="2"/>
  </si>
  <si>
    <t>25</t>
    <phoneticPr fontId="2"/>
  </si>
  <si>
    <t>60</t>
    <phoneticPr fontId="2"/>
  </si>
  <si>
    <t>80</t>
    <phoneticPr fontId="2"/>
  </si>
  <si>
    <t>72</t>
    <phoneticPr fontId="2"/>
  </si>
  <si>
    <t>71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</si>
  <si>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</si>
  <si>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</si>
  <si>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</si>
  <si>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</si>
  <si>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</si>
  <si>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</si>
  <si>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0.4</t>
    <phoneticPr fontId="2"/>
  </si>
  <si>
    <t>7.4</t>
    <phoneticPr fontId="2"/>
  </si>
  <si>
    <t>7.5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</si>
  <si>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</si>
  <si>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</si>
  <si>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</si>
  <si>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</si>
  <si>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</si>
  <si>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</si>
  <si>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</si>
  <si>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</si>
  <si>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</si>
  <si>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21.4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</si>
  <si>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</si>
  <si>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</si>
  <si>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</si>
  <si>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</si>
  <si>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</si>
  <si>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18.2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</si>
  <si>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</si>
  <si>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</si>
  <si>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</si>
  <si>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</si>
  <si>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0.018</t>
    <phoneticPr fontId="2"/>
  </si>
  <si>
    <t>0.010</t>
    <phoneticPr fontId="2"/>
  </si>
  <si>
    <t>14.6</t>
    <phoneticPr fontId="2"/>
  </si>
  <si>
    <t>12.4</t>
    <phoneticPr fontId="2"/>
  </si>
  <si>
    <t>15.3</t>
    <phoneticPr fontId="2"/>
  </si>
  <si>
    <t>14.4</t>
    <phoneticPr fontId="2"/>
  </si>
  <si>
    <t>14.3</t>
    <phoneticPr fontId="2"/>
  </si>
  <si>
    <t>17.0</t>
    <phoneticPr fontId="2"/>
  </si>
  <si>
    <t>7.3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</si>
  <si>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</si>
  <si>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</si>
  <si>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</si>
  <si>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</si>
  <si>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</si>
  <si>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</si>
  <si>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</si>
  <si>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22.1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</si>
  <si>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</si>
  <si>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</si>
  <si>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</si>
  <si>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</si>
  <si>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</si>
  <si>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</si>
  <si>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</si>
  <si>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</si>
  <si>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0.028</t>
    <phoneticPr fontId="2"/>
  </si>
  <si>
    <t>11.3</t>
    <phoneticPr fontId="2"/>
  </si>
  <si>
    <t>12.9</t>
    <phoneticPr fontId="2"/>
  </si>
  <si>
    <t>15.1</t>
    <phoneticPr fontId="2"/>
  </si>
  <si>
    <t>18.9</t>
    <phoneticPr fontId="2"/>
  </si>
  <si>
    <t>13.0</t>
    <phoneticPr fontId="2"/>
  </si>
  <si>
    <t>17.9</t>
    <phoneticPr fontId="2"/>
  </si>
  <si>
    <t>15.0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</si>
  <si>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</si>
  <si>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</si>
  <si>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</si>
  <si>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</si>
  <si>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</si>
  <si>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</si>
  <si>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21.6</t>
    <phoneticPr fontId="2"/>
  </si>
  <si>
    <t>9.5</t>
    <phoneticPr fontId="2"/>
  </si>
  <si>
    <t>14.0</t>
    <phoneticPr fontId="2"/>
  </si>
  <si>
    <t>20.0</t>
    <phoneticPr fontId="2"/>
  </si>
  <si>
    <t>27.0</t>
    <phoneticPr fontId="2"/>
  </si>
  <si>
    <t>0.06</t>
    <phoneticPr fontId="2"/>
  </si>
  <si>
    <t>0.036</t>
    <phoneticPr fontId="2"/>
  </si>
  <si>
    <t>0.026</t>
    <phoneticPr fontId="2"/>
  </si>
  <si>
    <t>0.023</t>
    <phoneticPr fontId="2"/>
  </si>
  <si>
    <t>0.012</t>
    <phoneticPr fontId="2"/>
  </si>
  <si>
    <t>11.5</t>
    <phoneticPr fontId="2"/>
  </si>
  <si>
    <t>12.7</t>
    <phoneticPr fontId="2"/>
  </si>
  <si>
    <t>15.2</t>
    <phoneticPr fontId="2"/>
  </si>
  <si>
    <t>18.7</t>
    <phoneticPr fontId="2"/>
  </si>
  <si>
    <t>13.8</t>
    <phoneticPr fontId="2"/>
  </si>
  <si>
    <t>18.1</t>
    <phoneticPr fontId="2"/>
  </si>
  <si>
    <t>0.000003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</si>
  <si>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</si>
  <si>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</si>
  <si>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</si>
  <si>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</si>
  <si>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8.5</t>
    <phoneticPr fontId="2"/>
  </si>
  <si>
    <t>15.5</t>
    <phoneticPr fontId="2"/>
  </si>
  <si>
    <t>29.5</t>
    <phoneticPr fontId="2"/>
  </si>
  <si>
    <t>20.9</t>
    <phoneticPr fontId="2"/>
  </si>
  <si>
    <t>0.020</t>
    <phoneticPr fontId="2"/>
  </si>
  <si>
    <t>0.039</t>
    <phoneticPr fontId="2"/>
  </si>
  <si>
    <t>0.025</t>
    <phoneticPr fontId="2"/>
  </si>
  <si>
    <t>13.4</t>
    <phoneticPr fontId="2"/>
  </si>
  <si>
    <t>14.7</t>
    <phoneticPr fontId="2"/>
  </si>
  <si>
    <t>19.1</t>
    <phoneticPr fontId="2"/>
  </si>
  <si>
    <t>79</t>
    <phoneticPr fontId="2"/>
  </si>
  <si>
    <t>豊岩配水池</t>
  </si>
  <si>
    <t>17.2</t>
    <phoneticPr fontId="2"/>
  </si>
  <si>
    <t>18.6</t>
    <phoneticPr fontId="2"/>
  </si>
  <si>
    <t>23.6</t>
    <phoneticPr fontId="2"/>
  </si>
  <si>
    <t>5.8</t>
    <phoneticPr fontId="2"/>
  </si>
  <si>
    <t>20.4</t>
    <phoneticPr fontId="2"/>
  </si>
  <si>
    <t>22.0</t>
    <phoneticPr fontId="2"/>
  </si>
  <si>
    <t>19.2</t>
    <phoneticPr fontId="2"/>
  </si>
  <si>
    <t>18.0</t>
    <phoneticPr fontId="2"/>
  </si>
  <si>
    <t>0.08</t>
    <phoneticPr fontId="2"/>
  </si>
  <si>
    <t>0.016</t>
    <phoneticPr fontId="2"/>
  </si>
  <si>
    <t>0.034</t>
    <phoneticPr fontId="2"/>
  </si>
  <si>
    <t>26</t>
    <phoneticPr fontId="2"/>
  </si>
  <si>
    <t>74</t>
    <phoneticPr fontId="2"/>
  </si>
  <si>
    <t>豊岩小山給水栓</t>
  </si>
  <si>
    <t>10.0</t>
    <phoneticPr fontId="2"/>
  </si>
  <si>
    <t>23.9</t>
    <phoneticPr fontId="2"/>
  </si>
  <si>
    <t>26.3</t>
    <phoneticPr fontId="2"/>
  </si>
  <si>
    <t>25.6</t>
    <phoneticPr fontId="2"/>
  </si>
  <si>
    <t>15.6</t>
    <phoneticPr fontId="2"/>
  </si>
  <si>
    <t>8.3</t>
    <phoneticPr fontId="2"/>
  </si>
  <si>
    <t>26.2</t>
    <phoneticPr fontId="2"/>
  </si>
  <si>
    <t>19.0</t>
    <phoneticPr fontId="2"/>
  </si>
  <si>
    <t>0.041</t>
    <phoneticPr fontId="2"/>
  </si>
  <si>
    <t>13.2</t>
    <phoneticPr fontId="2"/>
  </si>
  <si>
    <t>13.6</t>
    <phoneticPr fontId="2"/>
  </si>
  <si>
    <t>17.5</t>
    <phoneticPr fontId="2"/>
  </si>
  <si>
    <t>76</t>
    <phoneticPr fontId="2"/>
  </si>
  <si>
    <t>山王六丁目給水栓</t>
  </si>
  <si>
    <t>20.6</t>
    <phoneticPr fontId="2"/>
  </si>
  <si>
    <t>18.4</t>
    <phoneticPr fontId="2"/>
  </si>
  <si>
    <t>0.024</t>
    <phoneticPr fontId="2"/>
  </si>
  <si>
    <t>11.4</t>
    <phoneticPr fontId="2"/>
  </si>
  <si>
    <t>15.9</t>
    <phoneticPr fontId="2"/>
  </si>
  <si>
    <t>15.4</t>
    <phoneticPr fontId="2"/>
  </si>
  <si>
    <t>17.7</t>
    <phoneticPr fontId="2"/>
  </si>
  <si>
    <t>78</t>
    <phoneticPr fontId="2"/>
  </si>
  <si>
    <t>御所野元町給水栓</t>
  </si>
  <si>
    <t>23.0</t>
    <phoneticPr fontId="2"/>
  </si>
  <si>
    <t>19.4</t>
    <phoneticPr fontId="2"/>
  </si>
  <si>
    <t>20.3</t>
    <phoneticPr fontId="2"/>
  </si>
  <si>
    <t>7.0</t>
    <phoneticPr fontId="2"/>
  </si>
  <si>
    <t>0.015</t>
    <phoneticPr fontId="2"/>
  </si>
  <si>
    <t>0.033</t>
    <phoneticPr fontId="2"/>
  </si>
  <si>
    <t>12.3</t>
    <phoneticPr fontId="2"/>
  </si>
  <si>
    <t>16.9</t>
    <phoneticPr fontId="2"/>
  </si>
  <si>
    <t>73</t>
    <phoneticPr fontId="2"/>
  </si>
  <si>
    <t>雄和平沢給水栓</t>
  </si>
  <si>
    <t>24.6</t>
    <phoneticPr fontId="2"/>
  </si>
  <si>
    <t>20.7</t>
    <phoneticPr fontId="2"/>
  </si>
  <si>
    <t>22.5</t>
    <phoneticPr fontId="2"/>
  </si>
  <si>
    <t>25.8</t>
    <phoneticPr fontId="2"/>
  </si>
  <si>
    <t>0.017</t>
    <phoneticPr fontId="2"/>
  </si>
  <si>
    <t>17.1</t>
    <phoneticPr fontId="2"/>
  </si>
  <si>
    <t>1.0</t>
    <phoneticPr fontId="2"/>
  </si>
  <si>
    <t>雄和戸賀沢給水栓</t>
  </si>
  <si>
    <t>4.0</t>
    <phoneticPr fontId="2"/>
  </si>
  <si>
    <t>21.2</t>
    <phoneticPr fontId="2"/>
  </si>
  <si>
    <t>0.09</t>
    <phoneticPr fontId="2"/>
  </si>
  <si>
    <t>0.040</t>
    <phoneticPr fontId="2"/>
  </si>
  <si>
    <t>19.3</t>
    <phoneticPr fontId="2"/>
  </si>
  <si>
    <t>13.7</t>
    <phoneticPr fontId="2"/>
  </si>
  <si>
    <t>雄和椿川給水栓</t>
  </si>
  <si>
    <t>7.2</t>
    <phoneticPr fontId="2"/>
  </si>
  <si>
    <t>27.1</t>
    <phoneticPr fontId="2"/>
  </si>
  <si>
    <t>16.0</t>
    <phoneticPr fontId="2"/>
  </si>
  <si>
    <t>30.5</t>
    <phoneticPr fontId="2"/>
  </si>
  <si>
    <t>28.6</t>
    <phoneticPr fontId="2"/>
  </si>
  <si>
    <t>21.7</t>
    <phoneticPr fontId="2"/>
  </si>
  <si>
    <t>0.047</t>
    <phoneticPr fontId="2"/>
  </si>
  <si>
    <t>0.031</t>
    <phoneticPr fontId="2"/>
  </si>
  <si>
    <t>16.7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</si>
  <si>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</si>
  <si>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</si>
  <si>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</si>
  <si>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</si>
  <si>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6.3</t>
    <phoneticPr fontId="2"/>
  </si>
  <si>
    <t>25.2</t>
    <phoneticPr fontId="2"/>
  </si>
  <si>
    <t>0.051</t>
    <phoneticPr fontId="2"/>
  </si>
  <si>
    <t>11.8</t>
    <phoneticPr fontId="2"/>
  </si>
  <si>
    <t>16.6</t>
    <phoneticPr fontId="2"/>
  </si>
  <si>
    <t>13.9</t>
    <phoneticPr fontId="2"/>
  </si>
  <si>
    <t>豊岩浄水場浄水</t>
  </si>
  <si>
    <t>12.0</t>
    <phoneticPr fontId="2"/>
  </si>
  <si>
    <t>23.5</t>
    <phoneticPr fontId="2"/>
  </si>
  <si>
    <t>24.9</t>
    <phoneticPr fontId="2"/>
  </si>
  <si>
    <t>22.8</t>
    <phoneticPr fontId="2"/>
  </si>
  <si>
    <t>18.8</t>
    <phoneticPr fontId="2"/>
  </si>
  <si>
    <t>0.15</t>
    <phoneticPr fontId="2"/>
  </si>
  <si>
    <t>10.3</t>
    <phoneticPr fontId="2"/>
  </si>
  <si>
    <t>10.8</t>
    <phoneticPr fontId="2"/>
  </si>
  <si>
    <t>11.1</t>
    <phoneticPr fontId="2"/>
  </si>
  <si>
    <t>17.8</t>
    <phoneticPr fontId="2"/>
  </si>
  <si>
    <t>16.3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</si>
  <si>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</si>
  <si>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</si>
  <si>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</si>
  <si>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</si>
  <si>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91</t>
    <phoneticPr fontId="2"/>
  </si>
  <si>
    <t>81</t>
    <phoneticPr fontId="2"/>
  </si>
  <si>
    <t>浜田配水池</t>
  </si>
  <si>
    <t>24.8</t>
    <phoneticPr fontId="2"/>
  </si>
  <si>
    <t>11.2</t>
    <phoneticPr fontId="2"/>
  </si>
  <si>
    <t>0.019</t>
    <phoneticPr fontId="2"/>
  </si>
  <si>
    <t>0.038</t>
    <phoneticPr fontId="2"/>
  </si>
  <si>
    <t>10.9</t>
    <phoneticPr fontId="2"/>
  </si>
  <si>
    <t>17.3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</si>
  <si>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</si>
  <si>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</si>
  <si>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</si>
  <si>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</si>
  <si>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20.2</t>
    <phoneticPr fontId="2"/>
  </si>
  <si>
    <t>10.7</t>
    <phoneticPr fontId="2"/>
  </si>
  <si>
    <t>12.6</t>
    <phoneticPr fontId="2"/>
  </si>
  <si>
    <t>94</t>
    <phoneticPr fontId="2"/>
  </si>
  <si>
    <t>下浜名ケ沢給水栓</t>
  </si>
  <si>
    <t>10.2</t>
    <phoneticPr fontId="2"/>
  </si>
  <si>
    <t>0.048</t>
    <phoneticPr fontId="2"/>
  </si>
  <si>
    <t>0.030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</si>
  <si>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</si>
  <si>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</si>
  <si>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</si>
  <si>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</si>
  <si>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92</t>
    <phoneticPr fontId="2"/>
  </si>
  <si>
    <t>仁別浄水場浄水</t>
  </si>
  <si>
    <t>20.1</t>
    <phoneticPr fontId="2"/>
  </si>
  <si>
    <t>6.5</t>
    <phoneticPr fontId="2"/>
  </si>
  <si>
    <t>8.7</t>
    <phoneticPr fontId="2"/>
  </si>
  <si>
    <t>9.1</t>
    <phoneticPr fontId="2"/>
  </si>
  <si>
    <t>8.4</t>
    <phoneticPr fontId="2"/>
  </si>
  <si>
    <t>10.1</t>
    <phoneticPr fontId="2"/>
  </si>
  <si>
    <t>9.7</t>
    <phoneticPr fontId="2"/>
  </si>
  <si>
    <t>10.5</t>
    <phoneticPr fontId="2"/>
  </si>
  <si>
    <t>32</t>
    <phoneticPr fontId="2"/>
  </si>
  <si>
    <t>29</t>
    <phoneticPr fontId="2"/>
  </si>
  <si>
    <t>69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</si>
  <si>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</si>
  <si>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</si>
  <si>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</si>
  <si>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</si>
  <si>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23.2</t>
    <phoneticPr fontId="2"/>
  </si>
  <si>
    <t>0.10</t>
    <phoneticPr fontId="2"/>
  </si>
  <si>
    <t>8.6</t>
    <phoneticPr fontId="2"/>
  </si>
  <si>
    <t>12.1</t>
    <phoneticPr fontId="2"/>
  </si>
  <si>
    <t>9.9</t>
    <phoneticPr fontId="2"/>
  </si>
  <si>
    <t>9.6</t>
    <phoneticPr fontId="2"/>
  </si>
  <si>
    <t>松渕浄水場浄水</t>
  </si>
  <si>
    <t>16.2</t>
    <phoneticPr fontId="2"/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</si>
  <si>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</si>
  <si>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</si>
  <si>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</si>
  <si>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</si>
  <si>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</si>
  <si>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</si>
  <si>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120</t>
    <phoneticPr fontId="2"/>
  </si>
  <si>
    <t>河辺戸島給水栓</t>
  </si>
  <si>
    <t>17.6</t>
    <phoneticPr fontId="2"/>
  </si>
  <si>
    <t>11.0</t>
    <phoneticPr fontId="2"/>
  </si>
  <si>
    <t>河辺諸井給水栓</t>
  </si>
  <si>
    <t>48</t>
    <phoneticPr fontId="2"/>
  </si>
  <si>
    <t>105</t>
    <phoneticPr fontId="2"/>
  </si>
  <si>
    <t>俄沢浄水場浄水</t>
  </si>
  <si>
    <t>27.2</t>
    <phoneticPr fontId="2"/>
  </si>
  <si>
    <t>8.8</t>
    <phoneticPr fontId="2"/>
  </si>
  <si>
    <t>8.9</t>
    <phoneticPr fontId="2"/>
  </si>
  <si>
    <t>8.1</t>
    <phoneticPr fontId="2"/>
  </si>
  <si>
    <t>24</t>
    <phoneticPr fontId="2"/>
  </si>
  <si>
    <t>70</t>
    <phoneticPr fontId="2"/>
  </si>
  <si>
    <t>河辺高岡給水栓</t>
  </si>
  <si>
    <t>28.7</t>
    <phoneticPr fontId="2"/>
  </si>
  <si>
    <t>28.2</t>
    <phoneticPr fontId="2"/>
  </si>
  <si>
    <t>23.1</t>
    <phoneticPr fontId="2"/>
  </si>
  <si>
    <t>11.9</t>
    <phoneticPr fontId="2"/>
  </si>
  <si>
    <t>9.4</t>
    <phoneticPr fontId="2"/>
  </si>
  <si>
    <t>7.8</t>
    <phoneticPr fontId="2"/>
  </si>
  <si>
    <t>10.4</t>
    <phoneticPr fontId="2"/>
  </si>
  <si>
    <t>65</t>
    <phoneticPr fontId="2"/>
  </si>
  <si>
    <t>河辺三内給水栓</t>
  </si>
  <si>
    <t>21.8</t>
    <phoneticPr fontId="2"/>
  </si>
  <si>
    <t>7.9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</si>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</sst>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0" fontId="4" fillId="3" borderId="41" xfId="0" applyFont="1" applyFill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/>
    <cellStyle name="標準_Sheet1_1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114</v>
      </c>
      <c r="G7" s="27" t="s">
        <v>115</v>
      </c>
      <c r="H7" s="27" t="s">
        <v>116</v>
      </c>
      <c r="I7" s="27" t="s">
        <v>117</v>
      </c>
      <c r="J7" s="27" t="s">
        <v>118</v>
      </c>
      <c r="K7" s="27" t="s">
        <v>119</v>
      </c>
      <c r="L7" s="27" t="s">
        <v>120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115</v>
      </c>
      <c r="T7" s="70" t="s">
        <v>121</v>
      </c>
      <c r="U7" s="114" t="str">
        <f>R7</f>
        <v>29.0</v>
      </c>
      <c r="V7" s="112"/>
      <c r="W7" s="112" t="str">
        <f>IF(R7=S7,"-",S7)</f>
        <v>19.8</v>
      </c>
      <c r="X7" s="112"/>
      <c r="Y7" s="112" t="str">
        <f>IF(R7=T7,"-",T7)</f>
        <v>25.9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122</v>
      </c>
      <c r="G8" s="27" t="s">
        <v>123</v>
      </c>
      <c r="H8" s="27" t="s">
        <v>124</v>
      </c>
      <c r="I8" s="27" t="s">
        <v>125</v>
      </c>
      <c r="J8" s="27" t="s">
        <v>126</v>
      </c>
      <c r="K8" s="27" t="s">
        <v>127</v>
      </c>
      <c r="L8" s="27" t="s">
        <v>128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126</v>
      </c>
      <c r="S8" s="25" t="s">
        <v>122</v>
      </c>
      <c r="T8" s="70" t="s">
        <v>129</v>
      </c>
      <c r="U8" s="114" t="str">
        <f>R8</f>
        <v>24.2</v>
      </c>
      <c r="V8" s="112"/>
      <c r="W8" s="112" t="str">
        <f>IF(R8=S8,"-",S8)</f>
        <v>7.6</v>
      </c>
      <c r="X8" s="112"/>
      <c r="Y8" s="112" t="str">
        <f>IF(R8=T8,"-",T8)</f>
        <v>18.3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130</v>
      </c>
      <c r="G9" s="103" t="s">
        <v>131</v>
      </c>
      <c r="H9" s="103" t="s">
        <v>130</v>
      </c>
      <c r="I9" s="103" t="s">
        <v>132</v>
      </c>
      <c r="J9" s="103" t="s">
        <v>133</v>
      </c>
      <c r="K9" s="103" t="s">
        <v>130</v>
      </c>
      <c r="L9" s="103" t="s">
        <v>134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131</v>
      </c>
      <c r="T9" s="71" t="s">
        <v>132</v>
      </c>
      <c r="U9" s="121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137</v>
      </c>
      <c r="G12" s="27" t="s">
        <v>78</v>
      </c>
      <c r="H12" s="38" t="s">
        <v>78</v>
      </c>
      <c r="I12" s="27" t="s">
        <v>137</v>
      </c>
      <c r="J12" s="38" t="s">
        <v>78</v>
      </c>
      <c r="K12" s="38" t="s">
        <v>78</v>
      </c>
      <c r="L12" s="27" t="s">
        <v>137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137</v>
      </c>
      <c r="S12" s="25" t="s">
        <v>137</v>
      </c>
      <c r="T12" s="70" t="s">
        <v>137</v>
      </c>
      <c r="U12" s="129" t="str">
        <f>R12</f>
        <v>&lt;0.0003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138</v>
      </c>
      <c r="G13" s="27" t="s">
        <v>78</v>
      </c>
      <c r="H13" s="38" t="s">
        <v>78</v>
      </c>
      <c r="I13" s="27" t="s">
        <v>138</v>
      </c>
      <c r="J13" s="38" t="s">
        <v>78</v>
      </c>
      <c r="K13" s="38" t="s">
        <v>78</v>
      </c>
      <c r="L13" s="27" t="s">
        <v>138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138</v>
      </c>
      <c r="S13" s="25" t="s">
        <v>138</v>
      </c>
      <c r="T13" s="70" t="s">
        <v>138</v>
      </c>
      <c r="U13" s="114" t="str">
        <f t="shared" ref="U13:U56" si="1">R13</f>
        <v>&lt;0.00005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139</v>
      </c>
      <c r="G14" s="27" t="s">
        <v>78</v>
      </c>
      <c r="H14" s="38" t="s">
        <v>78</v>
      </c>
      <c r="I14" s="27" t="s">
        <v>139</v>
      </c>
      <c r="J14" s="38" t="s">
        <v>78</v>
      </c>
      <c r="K14" s="38" t="s">
        <v>78</v>
      </c>
      <c r="L14" s="27" t="s">
        <v>139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139</v>
      </c>
      <c r="S14" s="25" t="s">
        <v>139</v>
      </c>
      <c r="T14" s="70" t="s">
        <v>139</v>
      </c>
      <c r="U14" s="114" t="str">
        <f t="shared" si="1"/>
        <v>&lt;0.001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139</v>
      </c>
      <c r="G16" s="27" t="s">
        <v>78</v>
      </c>
      <c r="H16" s="38" t="s">
        <v>78</v>
      </c>
      <c r="I16" s="27" t="s">
        <v>139</v>
      </c>
      <c r="J16" s="38" t="s">
        <v>78</v>
      </c>
      <c r="K16" s="38" t="s">
        <v>78</v>
      </c>
      <c r="L16" s="27" t="s">
        <v>139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139</v>
      </c>
      <c r="S16" s="25" t="s">
        <v>139</v>
      </c>
      <c r="T16" s="70" t="s">
        <v>139</v>
      </c>
      <c r="U16" s="114" t="str">
        <f t="shared" si="1"/>
        <v>&lt;0.001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141</v>
      </c>
      <c r="G18" s="27" t="s">
        <v>78</v>
      </c>
      <c r="H18" s="38" t="s">
        <v>78</v>
      </c>
      <c r="I18" s="27" t="s">
        <v>141</v>
      </c>
      <c r="J18" s="38" t="s">
        <v>78</v>
      </c>
      <c r="K18" s="38" t="s">
        <v>78</v>
      </c>
      <c r="L18" s="27" t="s">
        <v>141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141</v>
      </c>
      <c r="S18" s="25" t="s">
        <v>141</v>
      </c>
      <c r="T18" s="70" t="s">
        <v>141</v>
      </c>
      <c r="U18" s="130" t="str">
        <f>R18</f>
        <v>&lt;0.004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131</v>
      </c>
      <c r="G20" s="27" t="s">
        <v>78</v>
      </c>
      <c r="H20" s="38" t="s">
        <v>78</v>
      </c>
      <c r="I20" s="27" t="s">
        <v>142</v>
      </c>
      <c r="J20" s="38" t="s">
        <v>78</v>
      </c>
      <c r="K20" s="38" t="s">
        <v>78</v>
      </c>
      <c r="L20" s="27" t="s">
        <v>142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131</v>
      </c>
      <c r="S20" s="25" t="s">
        <v>142</v>
      </c>
      <c r="T20" s="70" t="s">
        <v>142</v>
      </c>
      <c r="U20" s="114" t="str">
        <f t="shared" si="1"/>
        <v>0.5</v>
      </c>
      <c r="V20" s="112"/>
      <c r="W20" s="112" t="str">
        <f t="shared" si="2"/>
        <v>&lt;0.4</v>
      </c>
      <c r="X20" s="112"/>
      <c r="Y20" s="112" t="str">
        <f t="shared" si="3"/>
        <v>&lt;0.4</v>
      </c>
      <c r="Z20" s="112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143</v>
      </c>
      <c r="G21" s="27" t="s">
        <v>78</v>
      </c>
      <c r="H21" s="38" t="s">
        <v>78</v>
      </c>
      <c r="I21" s="27" t="s">
        <v>144</v>
      </c>
      <c r="J21" s="38" t="s">
        <v>78</v>
      </c>
      <c r="K21" s="38" t="s">
        <v>78</v>
      </c>
      <c r="L21" s="27" t="s">
        <v>143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144</v>
      </c>
      <c r="S21" s="25" t="s">
        <v>143</v>
      </c>
      <c r="T21" s="70" t="s">
        <v>143</v>
      </c>
      <c r="U21" s="114" t="str">
        <f t="shared" si="1"/>
        <v>0.11</v>
      </c>
      <c r="V21" s="112"/>
      <c r="W21" s="112" t="str">
        <f t="shared" si="2"/>
        <v>&lt;0.08</v>
      </c>
      <c r="X21" s="112"/>
      <c r="Y21" s="112" t="str">
        <f t="shared" si="3"/>
        <v>&lt;0.08</v>
      </c>
      <c r="Z21" s="112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145</v>
      </c>
      <c r="G22" s="27" t="s">
        <v>78</v>
      </c>
      <c r="H22" s="38" t="s">
        <v>78</v>
      </c>
      <c r="I22" s="27" t="s">
        <v>145</v>
      </c>
      <c r="J22" s="38" t="s">
        <v>78</v>
      </c>
      <c r="K22" s="38" t="s">
        <v>78</v>
      </c>
      <c r="L22" s="27" t="s">
        <v>145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145</v>
      </c>
      <c r="S22" s="25" t="s">
        <v>145</v>
      </c>
      <c r="T22" s="70" t="s">
        <v>145</v>
      </c>
      <c r="U22" s="114" t="str">
        <f t="shared" si="1"/>
        <v>&lt;0.1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146</v>
      </c>
      <c r="G23" s="27" t="s">
        <v>78</v>
      </c>
      <c r="H23" s="38" t="s">
        <v>78</v>
      </c>
      <c r="I23" s="27" t="s">
        <v>146</v>
      </c>
      <c r="J23" s="38" t="s">
        <v>78</v>
      </c>
      <c r="K23" s="38" t="s">
        <v>78</v>
      </c>
      <c r="L23" s="27" t="s">
        <v>146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146</v>
      </c>
      <c r="S23" s="25" t="s">
        <v>146</v>
      </c>
      <c r="T23" s="70" t="s">
        <v>146</v>
      </c>
      <c r="U23" s="114" t="str">
        <f t="shared" si="1"/>
        <v>&lt;0.0002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147</v>
      </c>
      <c r="G24" s="27" t="s">
        <v>78</v>
      </c>
      <c r="H24" s="38" t="s">
        <v>78</v>
      </c>
      <c r="I24" s="27" t="s">
        <v>147</v>
      </c>
      <c r="J24" s="38" t="s">
        <v>78</v>
      </c>
      <c r="K24" s="38" t="s">
        <v>78</v>
      </c>
      <c r="L24" s="27" t="s">
        <v>147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147</v>
      </c>
      <c r="S24" s="25" t="s">
        <v>147</v>
      </c>
      <c r="T24" s="70" t="s">
        <v>147</v>
      </c>
      <c r="U24" s="114" t="str">
        <f t="shared" si="1"/>
        <v>&lt;0.005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140</v>
      </c>
      <c r="G25" s="27" t="s">
        <v>78</v>
      </c>
      <c r="H25" s="38" t="s">
        <v>78</v>
      </c>
      <c r="I25" s="27" t="s">
        <v>140</v>
      </c>
      <c r="J25" s="38" t="s">
        <v>78</v>
      </c>
      <c r="K25" s="38" t="s">
        <v>78</v>
      </c>
      <c r="L25" s="27" t="s">
        <v>140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140</v>
      </c>
      <c r="S25" s="25" t="s">
        <v>140</v>
      </c>
      <c r="T25" s="70" t="s">
        <v>140</v>
      </c>
      <c r="U25" s="114" t="str">
        <f t="shared" si="1"/>
        <v>&lt;0.002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139</v>
      </c>
      <c r="G26" s="27" t="s">
        <v>78</v>
      </c>
      <c r="H26" s="38" t="s">
        <v>78</v>
      </c>
      <c r="I26" s="27" t="s">
        <v>139</v>
      </c>
      <c r="J26" s="38" t="s">
        <v>78</v>
      </c>
      <c r="K26" s="38" t="s">
        <v>78</v>
      </c>
      <c r="L26" s="27" t="s">
        <v>139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139</v>
      </c>
      <c r="S26" s="25" t="s">
        <v>139</v>
      </c>
      <c r="T26" s="70" t="s">
        <v>139</v>
      </c>
      <c r="U26" s="114" t="str">
        <f t="shared" si="1"/>
        <v>&lt;0.001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139</v>
      </c>
      <c r="G27" s="27" t="s">
        <v>78</v>
      </c>
      <c r="H27" s="38" t="s">
        <v>78</v>
      </c>
      <c r="I27" s="27" t="s">
        <v>139</v>
      </c>
      <c r="J27" s="38" t="s">
        <v>78</v>
      </c>
      <c r="K27" s="38" t="s">
        <v>78</v>
      </c>
      <c r="L27" s="27" t="s">
        <v>139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139</v>
      </c>
      <c r="S27" s="25" t="s">
        <v>139</v>
      </c>
      <c r="T27" s="70" t="s">
        <v>139</v>
      </c>
      <c r="U27" s="114" t="str">
        <f t="shared" si="1"/>
        <v>&lt;0.001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139</v>
      </c>
      <c r="G28" s="27" t="s">
        <v>78</v>
      </c>
      <c r="H28" s="38" t="s">
        <v>78</v>
      </c>
      <c r="I28" s="27" t="s">
        <v>139</v>
      </c>
      <c r="J28" s="38" t="s">
        <v>78</v>
      </c>
      <c r="K28" s="38" t="s">
        <v>78</v>
      </c>
      <c r="L28" s="27" t="s">
        <v>139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139</v>
      </c>
      <c r="S28" s="25" t="s">
        <v>139</v>
      </c>
      <c r="T28" s="70" t="s">
        <v>139</v>
      </c>
      <c r="U28" s="114" t="str">
        <f t="shared" si="1"/>
        <v>&lt;0.001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139</v>
      </c>
      <c r="G29" s="27" t="s">
        <v>78</v>
      </c>
      <c r="H29" s="38" t="s">
        <v>78</v>
      </c>
      <c r="I29" s="27" t="s">
        <v>139</v>
      </c>
      <c r="J29" s="38" t="s">
        <v>78</v>
      </c>
      <c r="K29" s="38" t="s">
        <v>78</v>
      </c>
      <c r="L29" s="27" t="s">
        <v>139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139</v>
      </c>
      <c r="S29" s="25" t="s">
        <v>139</v>
      </c>
      <c r="T29" s="70" t="s">
        <v>139</v>
      </c>
      <c r="U29" s="114" t="str">
        <f t="shared" si="1"/>
        <v>&lt;0.001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150</v>
      </c>
      <c r="J32" s="38" t="s">
        <v>78</v>
      </c>
      <c r="K32" s="38" t="s">
        <v>78</v>
      </c>
      <c r="L32" s="38" t="s">
        <v>151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150</v>
      </c>
      <c r="S32" s="25" t="s">
        <v>139</v>
      </c>
      <c r="T32" s="70" t="s">
        <v>151</v>
      </c>
      <c r="U32" s="114" t="str">
        <f t="shared" si="1"/>
        <v>0.007</v>
      </c>
      <c r="V32" s="112"/>
      <c r="W32" s="112" t="str">
        <f t="shared" si="2"/>
        <v>&lt;0.001</v>
      </c>
      <c r="X32" s="112"/>
      <c r="Y32" s="112" t="str">
        <f t="shared" si="3"/>
        <v>0.004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151</v>
      </c>
      <c r="J33" s="38" t="s">
        <v>78</v>
      </c>
      <c r="K33" s="38" t="s">
        <v>78</v>
      </c>
      <c r="L33" s="38" t="s">
        <v>152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151</v>
      </c>
      <c r="S33" s="25" t="s">
        <v>140</v>
      </c>
      <c r="T33" s="70" t="s">
        <v>152</v>
      </c>
      <c r="U33" s="114" t="str">
        <f t="shared" si="1"/>
        <v>0.004</v>
      </c>
      <c r="V33" s="112"/>
      <c r="W33" s="112" t="str">
        <f t="shared" si="2"/>
        <v>&lt;0.002</v>
      </c>
      <c r="X33" s="112"/>
      <c r="Y33" s="112" t="str">
        <f t="shared" si="3"/>
        <v>0.002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151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152</v>
      </c>
      <c r="T34" s="70" t="s">
        <v>151</v>
      </c>
      <c r="U34" s="114" t="str">
        <f t="shared" si="1"/>
        <v>0.005</v>
      </c>
      <c r="V34" s="112"/>
      <c r="W34" s="112" t="str">
        <f t="shared" si="2"/>
        <v>0.002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154</v>
      </c>
      <c r="J36" s="38" t="s">
        <v>78</v>
      </c>
      <c r="K36" s="38" t="s">
        <v>78</v>
      </c>
      <c r="L36" s="38" t="s">
        <v>155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154</v>
      </c>
      <c r="S36" s="25" t="s">
        <v>151</v>
      </c>
      <c r="T36" s="70" t="s">
        <v>156</v>
      </c>
      <c r="U36" s="114" t="str">
        <f t="shared" si="1"/>
        <v>0.021</v>
      </c>
      <c r="V36" s="112"/>
      <c r="W36" s="112" t="str">
        <f t="shared" si="2"/>
        <v>0.004</v>
      </c>
      <c r="X36" s="112"/>
      <c r="Y36" s="112" t="str">
        <f t="shared" si="3"/>
        <v>0.013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157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157</v>
      </c>
      <c r="S37" s="25" t="s">
        <v>140</v>
      </c>
      <c r="T37" s="70" t="s">
        <v>140</v>
      </c>
      <c r="U37" s="114" t="str">
        <f t="shared" si="1"/>
        <v>0.003</v>
      </c>
      <c r="V37" s="112"/>
      <c r="W37" s="112" t="str">
        <f t="shared" si="2"/>
        <v>&lt;0.002</v>
      </c>
      <c r="X37" s="112"/>
      <c r="Y37" s="112" t="str">
        <f t="shared" si="3"/>
        <v>&lt;0.002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152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159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152</v>
      </c>
      <c r="T38" s="70" t="s">
        <v>159</v>
      </c>
      <c r="U38" s="114" t="str">
        <f t="shared" si="1"/>
        <v>0.009</v>
      </c>
      <c r="V38" s="112"/>
      <c r="W38" s="112" t="str">
        <f t="shared" si="2"/>
        <v>0.002</v>
      </c>
      <c r="X38" s="112"/>
      <c r="Y38" s="112" t="str">
        <f t="shared" si="3"/>
        <v>0.006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164</v>
      </c>
      <c r="I42" s="27" t="s">
        <v>164</v>
      </c>
      <c r="J42" s="27" t="s">
        <v>165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167</v>
      </c>
      <c r="G45" s="27" t="s">
        <v>78</v>
      </c>
      <c r="H45" s="38" t="s">
        <v>78</v>
      </c>
      <c r="I45" s="27" t="s">
        <v>168</v>
      </c>
      <c r="J45" s="38" t="s">
        <v>78</v>
      </c>
      <c r="K45" s="38" t="s">
        <v>78</v>
      </c>
      <c r="L45" s="27" t="s">
        <v>169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169</v>
      </c>
      <c r="S45" s="25" t="s">
        <v>167</v>
      </c>
      <c r="T45" s="70" t="s">
        <v>170</v>
      </c>
      <c r="U45" s="114" t="str">
        <f t="shared" si="1"/>
        <v>12.8</v>
      </c>
      <c r="V45" s="112"/>
      <c r="W45" s="112" t="str">
        <f t="shared" si="2"/>
        <v>10.6</v>
      </c>
      <c r="X45" s="112"/>
      <c r="Y45" s="112" t="str">
        <f t="shared" si="3"/>
        <v>11.7</v>
      </c>
      <c r="Z45" s="112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173</v>
      </c>
      <c r="H47" s="27" t="s">
        <v>174</v>
      </c>
      <c r="I47" s="27" t="s">
        <v>175</v>
      </c>
      <c r="J47" s="27" t="s">
        <v>176</v>
      </c>
      <c r="K47" s="27" t="s">
        <v>177</v>
      </c>
      <c r="L47" s="27" t="s">
        <v>178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178</v>
      </c>
      <c r="S47" s="25" t="s">
        <v>173</v>
      </c>
      <c r="T47" s="70" t="s">
        <v>179</v>
      </c>
      <c r="U47" s="114" t="str">
        <f t="shared" si="1"/>
        <v>16.5</v>
      </c>
      <c r="V47" s="112"/>
      <c r="W47" s="112" t="str">
        <f t="shared" si="2"/>
        <v>12.2</v>
      </c>
      <c r="X47" s="112"/>
      <c r="Y47" s="112" t="str">
        <f t="shared" si="3"/>
        <v>14.9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180</v>
      </c>
      <c r="G48" s="27" t="s">
        <v>78</v>
      </c>
      <c r="H48" s="27" t="s">
        <v>78</v>
      </c>
      <c r="I48" s="27" t="s">
        <v>181</v>
      </c>
      <c r="J48" s="27" t="s">
        <v>78</v>
      </c>
      <c r="K48" s="27" t="s">
        <v>78</v>
      </c>
      <c r="L48" s="27" t="s">
        <v>182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181</v>
      </c>
      <c r="S48" s="25" t="s">
        <v>180</v>
      </c>
      <c r="T48" s="70" t="s">
        <v>183</v>
      </c>
      <c r="U48" s="114" t="str">
        <f t="shared" si="1"/>
        <v>28</v>
      </c>
      <c r="V48" s="112"/>
      <c r="W48" s="112" t="str">
        <f t="shared" si="2"/>
        <v>21</v>
      </c>
      <c r="X48" s="112"/>
      <c r="Y48" s="112" t="str">
        <f t="shared" si="3"/>
        <v>25</v>
      </c>
      <c r="Z48" s="112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184</v>
      </c>
      <c r="G49" s="27" t="s">
        <v>78</v>
      </c>
      <c r="H49" s="27" t="s">
        <v>78</v>
      </c>
      <c r="I49" s="27" t="s">
        <v>185</v>
      </c>
      <c r="J49" s="27" t="s">
        <v>78</v>
      </c>
      <c r="K49" s="27" t="s">
        <v>78</v>
      </c>
      <c r="L49" s="27" t="s">
        <v>186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185</v>
      </c>
      <c r="S49" s="25" t="s">
        <v>184</v>
      </c>
      <c r="T49" s="70" t="s">
        <v>187</v>
      </c>
      <c r="U49" s="114" t="str">
        <f t="shared" si="1"/>
        <v>80</v>
      </c>
      <c r="V49" s="112"/>
      <c r="W49" s="112" t="str">
        <f t="shared" si="2"/>
        <v>60</v>
      </c>
      <c r="X49" s="112"/>
      <c r="Y49" s="112" t="str">
        <f t="shared" si="3"/>
        <v>71</v>
      </c>
      <c r="Z49" s="112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188</v>
      </c>
      <c r="S50" s="25" t="s">
        <v>188</v>
      </c>
      <c r="T50" s="70" t="s">
        <v>188</v>
      </c>
      <c r="U50" s="114" t="str">
        <f t="shared" si="1"/>
        <v>&lt;0.02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191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0.000001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140</v>
      </c>
      <c r="G53" s="27" t="s">
        <v>78</v>
      </c>
      <c r="H53" s="38" t="s">
        <v>78</v>
      </c>
      <c r="I53" s="27" t="s">
        <v>140</v>
      </c>
      <c r="J53" s="38" t="s">
        <v>78</v>
      </c>
      <c r="K53" s="38" t="s">
        <v>78</v>
      </c>
      <c r="L53" s="27" t="s">
        <v>140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140</v>
      </c>
      <c r="S53" s="25" t="s">
        <v>140</v>
      </c>
      <c r="T53" s="70" t="s">
        <v>140</v>
      </c>
      <c r="U53" s="114" t="str">
        <f t="shared" si="1"/>
        <v>&lt;0.002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192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192</v>
      </c>
      <c r="S54" s="25" t="s">
        <v>192</v>
      </c>
      <c r="T54" s="70" t="s">
        <v>192</v>
      </c>
      <c r="U54" s="114" t="str">
        <f t="shared" si="1"/>
        <v>&lt;0.0005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194</v>
      </c>
      <c r="H55" s="27" t="s">
        <v>132</v>
      </c>
      <c r="I55" s="27" t="s">
        <v>134</v>
      </c>
      <c r="J55" s="27" t="s">
        <v>132</v>
      </c>
      <c r="K55" s="27" t="s">
        <v>131</v>
      </c>
      <c r="L55" s="27" t="s">
        <v>132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134</v>
      </c>
      <c r="S55" s="25" t="s">
        <v>193</v>
      </c>
      <c r="T55" s="70" t="s">
        <v>130</v>
      </c>
      <c r="U55" s="114" t="str">
        <f t="shared" si="1"/>
        <v>0.8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122</v>
      </c>
      <c r="I56" s="27" t="s">
        <v>195</v>
      </c>
      <c r="J56" s="27" t="s">
        <v>122</v>
      </c>
      <c r="K56" s="27" t="s">
        <v>195</v>
      </c>
      <c r="L56" s="27" t="s">
        <v>195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257</v>
      </c>
      <c r="G7" s="27" t="s">
        <v>253</v>
      </c>
      <c r="H7" s="27" t="s">
        <v>336</v>
      </c>
      <c r="I7" s="27" t="s">
        <v>203</v>
      </c>
      <c r="J7" s="27" t="s">
        <v>309</v>
      </c>
      <c r="K7" s="27" t="s">
        <v>114</v>
      </c>
      <c r="L7" s="27" t="s">
        <v>115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203</v>
      </c>
      <c r="S7" s="25" t="s">
        <v>257</v>
      </c>
      <c r="T7" s="70" t="s">
        <v>337</v>
      </c>
      <c r="U7" s="114" t="str">
        <f>R7</f>
        <v>27.5</v>
      </c>
      <c r="V7" s="112"/>
      <c r="W7" s="112" t="str">
        <f>IF(R7=S7,"-",S7)</f>
        <v>9.5</v>
      </c>
      <c r="X7" s="112"/>
      <c r="Y7" s="112" t="str">
        <f>IF(R7=T7,"-",T7)</f>
        <v>20.7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329</v>
      </c>
      <c r="G8" s="27" t="s">
        <v>176</v>
      </c>
      <c r="H8" s="27" t="s">
        <v>232</v>
      </c>
      <c r="I8" s="27" t="s">
        <v>338</v>
      </c>
      <c r="J8" s="27" t="s">
        <v>339</v>
      </c>
      <c r="K8" s="27" t="s">
        <v>120</v>
      </c>
      <c r="L8" s="27" t="s">
        <v>259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339</v>
      </c>
      <c r="S8" s="25" t="s">
        <v>329</v>
      </c>
      <c r="T8" s="70" t="s">
        <v>310</v>
      </c>
      <c r="U8" s="114" t="str">
        <f>R8</f>
        <v>25.8</v>
      </c>
      <c r="V8" s="112"/>
      <c r="W8" s="112" t="str">
        <f>IF(R8=S8,"-",S8)</f>
        <v>7.0</v>
      </c>
      <c r="X8" s="112"/>
      <c r="Y8" s="112" t="str">
        <f>IF(R8=T8,"-",T8)</f>
        <v>19.0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193</v>
      </c>
      <c r="I9" s="103" t="s">
        <v>194</v>
      </c>
      <c r="J9" s="103" t="s">
        <v>194</v>
      </c>
      <c r="K9" s="103" t="s">
        <v>194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193</v>
      </c>
      <c r="T9" s="71" t="s">
        <v>194</v>
      </c>
      <c r="U9" s="121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297</v>
      </c>
      <c r="J30" s="38" t="s">
        <v>78</v>
      </c>
      <c r="K30" s="38" t="s">
        <v>78</v>
      </c>
      <c r="L30" s="38" t="s">
        <v>261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297</v>
      </c>
      <c r="S30" s="25" t="s">
        <v>148</v>
      </c>
      <c r="T30" s="70" t="s">
        <v>148</v>
      </c>
      <c r="U30" s="114" t="str">
        <f t="shared" si="1"/>
        <v>0.08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217</v>
      </c>
      <c r="J32" s="38" t="s">
        <v>78</v>
      </c>
      <c r="K32" s="38" t="s">
        <v>78</v>
      </c>
      <c r="L32" s="38" t="s">
        <v>340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217</v>
      </c>
      <c r="S32" s="25" t="s">
        <v>152</v>
      </c>
      <c r="T32" s="70" t="s">
        <v>265</v>
      </c>
      <c r="U32" s="114" t="str">
        <f t="shared" si="1"/>
        <v>0.018</v>
      </c>
      <c r="V32" s="112"/>
      <c r="W32" s="112" t="str">
        <f t="shared" si="2"/>
        <v>0.002</v>
      </c>
      <c r="X32" s="112"/>
      <c r="Y32" s="112" t="str">
        <f t="shared" si="3"/>
        <v>0.012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213</v>
      </c>
      <c r="J33" s="38" t="s">
        <v>78</v>
      </c>
      <c r="K33" s="38" t="s">
        <v>78</v>
      </c>
      <c r="L33" s="38" t="s">
        <v>150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213</v>
      </c>
      <c r="S33" s="25" t="s">
        <v>140</v>
      </c>
      <c r="T33" s="70" t="s">
        <v>153</v>
      </c>
      <c r="U33" s="114" t="str">
        <f t="shared" si="1"/>
        <v>0.008</v>
      </c>
      <c r="V33" s="112"/>
      <c r="W33" s="112" t="str">
        <f t="shared" si="2"/>
        <v>&lt;0.002</v>
      </c>
      <c r="X33" s="112"/>
      <c r="Y33" s="112" t="str">
        <f t="shared" si="3"/>
        <v>0.005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157</v>
      </c>
      <c r="T34" s="70" t="s">
        <v>153</v>
      </c>
      <c r="U34" s="114" t="str">
        <f t="shared" si="1"/>
        <v>0.006</v>
      </c>
      <c r="V34" s="112"/>
      <c r="W34" s="112" t="str">
        <f t="shared" si="2"/>
        <v>0.003</v>
      </c>
      <c r="X34" s="112"/>
      <c r="Y34" s="112" t="str">
        <f t="shared" si="3"/>
        <v>0.005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213</v>
      </c>
      <c r="G36" s="38" t="s">
        <v>78</v>
      </c>
      <c r="H36" s="38" t="s">
        <v>78</v>
      </c>
      <c r="I36" s="38" t="s">
        <v>262</v>
      </c>
      <c r="J36" s="38" t="s">
        <v>78</v>
      </c>
      <c r="K36" s="38" t="s">
        <v>78</v>
      </c>
      <c r="L36" s="38" t="s">
        <v>299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262</v>
      </c>
      <c r="S36" s="25" t="s">
        <v>213</v>
      </c>
      <c r="T36" s="70" t="s">
        <v>263</v>
      </c>
      <c r="U36" s="114" t="str">
        <f t="shared" si="1"/>
        <v>0.036</v>
      </c>
      <c r="V36" s="112"/>
      <c r="W36" s="112" t="str">
        <f t="shared" si="2"/>
        <v>0.008</v>
      </c>
      <c r="X36" s="112"/>
      <c r="Y36" s="112" t="str">
        <f t="shared" si="3"/>
        <v>0.026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213</v>
      </c>
      <c r="J37" s="38" t="s">
        <v>78</v>
      </c>
      <c r="K37" s="38" t="s">
        <v>78</v>
      </c>
      <c r="L37" s="38" t="s">
        <v>158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159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0.006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265</v>
      </c>
      <c r="J38" s="38" t="s">
        <v>78</v>
      </c>
      <c r="K38" s="38" t="s">
        <v>78</v>
      </c>
      <c r="L38" s="38" t="s">
        <v>214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265</v>
      </c>
      <c r="S38" s="25" t="s">
        <v>157</v>
      </c>
      <c r="T38" s="70" t="s">
        <v>158</v>
      </c>
      <c r="U38" s="114" t="str">
        <f t="shared" si="1"/>
        <v>0.012</v>
      </c>
      <c r="V38" s="112"/>
      <c r="W38" s="112" t="str">
        <f t="shared" si="2"/>
        <v>0.003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165</v>
      </c>
      <c r="K42" s="27" t="s">
        <v>166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176</v>
      </c>
      <c r="H47" s="27" t="s">
        <v>244</v>
      </c>
      <c r="I47" s="27" t="s">
        <v>179</v>
      </c>
      <c r="J47" s="27" t="s">
        <v>286</v>
      </c>
      <c r="K47" s="27" t="s">
        <v>270</v>
      </c>
      <c r="L47" s="27" t="s">
        <v>341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286</v>
      </c>
      <c r="S47" s="25" t="s">
        <v>244</v>
      </c>
      <c r="T47" s="70" t="s">
        <v>221</v>
      </c>
      <c r="U47" s="114" t="str">
        <f t="shared" si="1"/>
        <v>19.1</v>
      </c>
      <c r="V47" s="112"/>
      <c r="W47" s="112" t="str">
        <f t="shared" si="2"/>
        <v>12.9</v>
      </c>
      <c r="X47" s="112"/>
      <c r="Y47" s="112" t="str">
        <f t="shared" si="3"/>
        <v>15.3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183</v>
      </c>
      <c r="S48" s="25" t="s">
        <v>183</v>
      </c>
      <c r="T48" s="70" t="s">
        <v>183</v>
      </c>
      <c r="U48" s="114" t="str">
        <f t="shared" si="1"/>
        <v>25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324</v>
      </c>
      <c r="S49" s="25" t="s">
        <v>324</v>
      </c>
      <c r="T49" s="70" t="s">
        <v>324</v>
      </c>
      <c r="U49" s="114" t="str">
        <f t="shared" si="1"/>
        <v>78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189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191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191</v>
      </c>
      <c r="S52" s="25" t="s">
        <v>189</v>
      </c>
      <c r="T52" s="70" t="s">
        <v>189</v>
      </c>
      <c r="U52" s="114" t="str">
        <f t="shared" si="1"/>
        <v>0.000001</v>
      </c>
      <c r="V52" s="112"/>
      <c r="W52" s="112" t="str">
        <f t="shared" si="2"/>
        <v>&lt;0.000001</v>
      </c>
      <c r="X52" s="112"/>
      <c r="Y52" s="112" t="str">
        <f t="shared" si="3"/>
        <v>&lt;0.000001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131</v>
      </c>
      <c r="H55" s="27" t="s">
        <v>132</v>
      </c>
      <c r="I55" s="27" t="s">
        <v>134</v>
      </c>
      <c r="J55" s="27" t="s">
        <v>130</v>
      </c>
      <c r="K55" s="27" t="s">
        <v>131</v>
      </c>
      <c r="L55" s="27" t="s">
        <v>342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342</v>
      </c>
      <c r="S55" s="25" t="s">
        <v>193</v>
      </c>
      <c r="T55" s="70" t="s">
        <v>130</v>
      </c>
      <c r="U55" s="114" t="str">
        <f t="shared" si="1"/>
        <v>1.0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122</v>
      </c>
      <c r="K56" s="27" t="s">
        <v>195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277</v>
      </c>
      <c r="G7" s="27" t="s">
        <v>249</v>
      </c>
      <c r="H7" s="27" t="s">
        <v>114</v>
      </c>
      <c r="I7" s="27" t="s">
        <v>236</v>
      </c>
      <c r="J7" s="27" t="s">
        <v>202</v>
      </c>
      <c r="K7" s="27" t="s">
        <v>202</v>
      </c>
      <c r="L7" s="27" t="s">
        <v>296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236</v>
      </c>
      <c r="S7" s="25" t="s">
        <v>277</v>
      </c>
      <c r="T7" s="70" t="s">
        <v>208</v>
      </c>
      <c r="U7" s="114" t="str">
        <f>R7</f>
        <v>28.8</v>
      </c>
      <c r="V7" s="112"/>
      <c r="W7" s="112" t="str">
        <f>IF(R7=S7,"-",S7)</f>
        <v>8.5</v>
      </c>
      <c r="X7" s="112"/>
      <c r="Y7" s="112" t="str">
        <f>IF(R7=T7,"-",T7)</f>
        <v>21.0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344</v>
      </c>
      <c r="G8" s="27" t="s">
        <v>176</v>
      </c>
      <c r="H8" s="27" t="s">
        <v>296</v>
      </c>
      <c r="I8" s="27" t="s">
        <v>345</v>
      </c>
      <c r="J8" s="27" t="s">
        <v>202</v>
      </c>
      <c r="K8" s="27" t="s">
        <v>339</v>
      </c>
      <c r="L8" s="27" t="s">
        <v>294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202</v>
      </c>
      <c r="S8" s="25" t="s">
        <v>344</v>
      </c>
      <c r="T8" s="70" t="s">
        <v>246</v>
      </c>
      <c r="U8" s="114" t="str">
        <f>R8</f>
        <v>26.5</v>
      </c>
      <c r="V8" s="112"/>
      <c r="W8" s="112" t="str">
        <f>IF(R8=S8,"-",S8)</f>
        <v>4.0</v>
      </c>
      <c r="X8" s="112"/>
      <c r="Y8" s="112" t="str">
        <f>IF(R8=T8,"-",T8)</f>
        <v>18.9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131</v>
      </c>
      <c r="I9" s="103" t="s">
        <v>194</v>
      </c>
      <c r="J9" s="103" t="s">
        <v>194</v>
      </c>
      <c r="K9" s="103" t="s">
        <v>194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131</v>
      </c>
      <c r="S9" s="32" t="s">
        <v>194</v>
      </c>
      <c r="T9" s="71" t="s">
        <v>194</v>
      </c>
      <c r="U9" s="121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346</v>
      </c>
      <c r="J30" s="38" t="s">
        <v>78</v>
      </c>
      <c r="K30" s="38" t="s">
        <v>78</v>
      </c>
      <c r="L30" s="38" t="s">
        <v>149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346</v>
      </c>
      <c r="S30" s="25" t="s">
        <v>148</v>
      </c>
      <c r="T30" s="70" t="s">
        <v>148</v>
      </c>
      <c r="U30" s="114" t="str">
        <f t="shared" si="1"/>
        <v>0.09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154</v>
      </c>
      <c r="J32" s="38" t="s">
        <v>78</v>
      </c>
      <c r="K32" s="38" t="s">
        <v>78</v>
      </c>
      <c r="L32" s="38" t="s">
        <v>330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154</v>
      </c>
      <c r="S32" s="25" t="s">
        <v>152</v>
      </c>
      <c r="T32" s="70" t="s">
        <v>156</v>
      </c>
      <c r="U32" s="114" t="str">
        <f t="shared" si="1"/>
        <v>0.021</v>
      </c>
      <c r="V32" s="112"/>
      <c r="W32" s="112" t="str">
        <f t="shared" si="2"/>
        <v>0.002</v>
      </c>
      <c r="X32" s="112"/>
      <c r="Y32" s="112" t="str">
        <f t="shared" si="3"/>
        <v>0.013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218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218</v>
      </c>
      <c r="S33" s="25" t="s">
        <v>140</v>
      </c>
      <c r="T33" s="70" t="s">
        <v>153</v>
      </c>
      <c r="U33" s="114" t="str">
        <f t="shared" si="1"/>
        <v>0.010</v>
      </c>
      <c r="V33" s="112"/>
      <c r="W33" s="112" t="str">
        <f t="shared" si="2"/>
        <v>&lt;0.002</v>
      </c>
      <c r="X33" s="112"/>
      <c r="Y33" s="112" t="str">
        <f t="shared" si="3"/>
        <v>0.005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213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213</v>
      </c>
      <c r="S34" s="25" t="s">
        <v>157</v>
      </c>
      <c r="T34" s="70" t="s">
        <v>159</v>
      </c>
      <c r="U34" s="114" t="str">
        <f t="shared" si="1"/>
        <v>0.008</v>
      </c>
      <c r="V34" s="112"/>
      <c r="W34" s="112" t="str">
        <f t="shared" si="2"/>
        <v>0.003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213</v>
      </c>
      <c r="G36" s="38" t="s">
        <v>78</v>
      </c>
      <c r="H36" s="38" t="s">
        <v>78</v>
      </c>
      <c r="I36" s="38" t="s">
        <v>347</v>
      </c>
      <c r="J36" s="38" t="s">
        <v>78</v>
      </c>
      <c r="K36" s="38" t="s">
        <v>78</v>
      </c>
      <c r="L36" s="38" t="s">
        <v>262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347</v>
      </c>
      <c r="S36" s="25" t="s">
        <v>213</v>
      </c>
      <c r="T36" s="70" t="s">
        <v>242</v>
      </c>
      <c r="U36" s="114" t="str">
        <f t="shared" si="1"/>
        <v>0.040</v>
      </c>
      <c r="V36" s="112"/>
      <c r="W36" s="112" t="str">
        <f t="shared" si="2"/>
        <v>0.008</v>
      </c>
      <c r="X36" s="112"/>
      <c r="Y36" s="112" t="str">
        <f t="shared" si="3"/>
        <v>0.028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213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159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0.006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265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157</v>
      </c>
      <c r="T38" s="70" t="s">
        <v>158</v>
      </c>
      <c r="U38" s="114" t="str">
        <f t="shared" si="1"/>
        <v>0.013</v>
      </c>
      <c r="V38" s="112"/>
      <c r="W38" s="112" t="str">
        <f t="shared" si="2"/>
        <v>0.003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166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162</v>
      </c>
      <c r="G43" s="27" t="s">
        <v>161</v>
      </c>
      <c r="H43" s="27" t="s">
        <v>162</v>
      </c>
      <c r="I43" s="27" t="s">
        <v>162</v>
      </c>
      <c r="J43" s="27" t="s">
        <v>162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162</v>
      </c>
      <c r="S43" s="25" t="s">
        <v>161</v>
      </c>
      <c r="T43" s="70" t="s">
        <v>161</v>
      </c>
      <c r="U43" s="114" t="str">
        <f t="shared" si="1"/>
        <v>0.01</v>
      </c>
      <c r="V43" s="112"/>
      <c r="W43" s="112" t="str">
        <f t="shared" si="2"/>
        <v>&lt;0.01</v>
      </c>
      <c r="X43" s="112"/>
      <c r="Y43" s="112" t="str">
        <f t="shared" si="3"/>
        <v>&lt;0.01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245</v>
      </c>
      <c r="G47" s="27" t="s">
        <v>285</v>
      </c>
      <c r="H47" s="27" t="s">
        <v>284</v>
      </c>
      <c r="I47" s="27" t="s">
        <v>179</v>
      </c>
      <c r="J47" s="27" t="s">
        <v>348</v>
      </c>
      <c r="K47" s="27" t="s">
        <v>349</v>
      </c>
      <c r="L47" s="27" t="s">
        <v>224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348</v>
      </c>
      <c r="S47" s="25" t="s">
        <v>284</v>
      </c>
      <c r="T47" s="70" t="s">
        <v>322</v>
      </c>
      <c r="U47" s="114" t="str">
        <f t="shared" si="1"/>
        <v>19.3</v>
      </c>
      <c r="V47" s="112"/>
      <c r="W47" s="112" t="str">
        <f t="shared" si="2"/>
        <v>13.4</v>
      </c>
      <c r="X47" s="112"/>
      <c r="Y47" s="112" t="str">
        <f t="shared" si="3"/>
        <v>15.4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183</v>
      </c>
      <c r="S48" s="25" t="s">
        <v>183</v>
      </c>
      <c r="T48" s="70" t="s">
        <v>183</v>
      </c>
      <c r="U48" s="114" t="str">
        <f t="shared" si="1"/>
        <v>25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315</v>
      </c>
      <c r="S49" s="25" t="s">
        <v>315</v>
      </c>
      <c r="T49" s="70" t="s">
        <v>315</v>
      </c>
      <c r="U49" s="114" t="str">
        <f t="shared" si="1"/>
        <v>76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191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131</v>
      </c>
      <c r="H55" s="27" t="s">
        <v>130</v>
      </c>
      <c r="I55" s="27" t="s">
        <v>133</v>
      </c>
      <c r="J55" s="27" t="s">
        <v>130</v>
      </c>
      <c r="K55" s="27" t="s">
        <v>131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194</v>
      </c>
      <c r="T55" s="70" t="s">
        <v>130</v>
      </c>
      <c r="U55" s="114" t="str">
        <f t="shared" si="1"/>
        <v>0.9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196</v>
      </c>
      <c r="K56" s="27" t="s">
        <v>195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195</v>
      </c>
      <c r="T56" s="70" t="s">
        <v>196</v>
      </c>
      <c r="U56" s="114" t="str">
        <f t="shared" si="1"/>
        <v>7.5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350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351</v>
      </c>
      <c r="G7" s="27" t="s">
        <v>349</v>
      </c>
      <c r="H7" s="27" t="s">
        <v>326</v>
      </c>
      <c r="I7" s="27" t="s">
        <v>260</v>
      </c>
      <c r="J7" s="27" t="s">
        <v>279</v>
      </c>
      <c r="K7" s="27" t="s">
        <v>352</v>
      </c>
      <c r="L7" s="27" t="s">
        <v>296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279</v>
      </c>
      <c r="S7" s="25" t="s">
        <v>351</v>
      </c>
      <c r="T7" s="70" t="s">
        <v>205</v>
      </c>
      <c r="U7" s="114" t="str">
        <f>R7</f>
        <v>29.5</v>
      </c>
      <c r="V7" s="112"/>
      <c r="W7" s="112" t="str">
        <f>IF(R7=S7,"-",S7)</f>
        <v>7.2</v>
      </c>
      <c r="X7" s="112"/>
      <c r="Y7" s="112" t="str">
        <f>IF(R7=T7,"-",T7)</f>
        <v>20.8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329</v>
      </c>
      <c r="G8" s="27" t="s">
        <v>353</v>
      </c>
      <c r="H8" s="27" t="s">
        <v>208</v>
      </c>
      <c r="I8" s="27" t="s">
        <v>210</v>
      </c>
      <c r="J8" s="27" t="s">
        <v>354</v>
      </c>
      <c r="K8" s="27" t="s">
        <v>355</v>
      </c>
      <c r="L8" s="27" t="s">
        <v>291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354</v>
      </c>
      <c r="S8" s="25" t="s">
        <v>329</v>
      </c>
      <c r="T8" s="70" t="s">
        <v>356</v>
      </c>
      <c r="U8" s="114" t="str">
        <f>R8</f>
        <v>30.5</v>
      </c>
      <c r="V8" s="112"/>
      <c r="W8" s="112" t="str">
        <f>IF(R8=S8,"-",S8)</f>
        <v>7.0</v>
      </c>
      <c r="X8" s="112"/>
      <c r="Y8" s="112" t="str">
        <f>IF(R8=T8,"-",T8)</f>
        <v>21.7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193</v>
      </c>
      <c r="I9" s="103" t="s">
        <v>238</v>
      </c>
      <c r="J9" s="103" t="s">
        <v>239</v>
      </c>
      <c r="K9" s="103" t="s">
        <v>238</v>
      </c>
      <c r="L9" s="103" t="s">
        <v>238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239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346</v>
      </c>
      <c r="J30" s="38" t="s">
        <v>78</v>
      </c>
      <c r="K30" s="38" t="s">
        <v>78</v>
      </c>
      <c r="L30" s="38" t="s">
        <v>149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346</v>
      </c>
      <c r="S30" s="25" t="s">
        <v>148</v>
      </c>
      <c r="T30" s="70" t="s">
        <v>148</v>
      </c>
      <c r="U30" s="114" t="str">
        <f t="shared" si="1"/>
        <v>0.09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157</v>
      </c>
      <c r="G32" s="38" t="s">
        <v>78</v>
      </c>
      <c r="H32" s="38" t="s">
        <v>78</v>
      </c>
      <c r="I32" s="38" t="s">
        <v>263</v>
      </c>
      <c r="J32" s="38" t="s">
        <v>78</v>
      </c>
      <c r="K32" s="38" t="s">
        <v>78</v>
      </c>
      <c r="L32" s="38" t="s">
        <v>155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263</v>
      </c>
      <c r="S32" s="25" t="s">
        <v>157</v>
      </c>
      <c r="T32" s="70" t="s">
        <v>155</v>
      </c>
      <c r="U32" s="114" t="str">
        <f t="shared" si="1"/>
        <v>0.026</v>
      </c>
      <c r="V32" s="112"/>
      <c r="W32" s="112" t="str">
        <f t="shared" si="2"/>
        <v>0.003</v>
      </c>
      <c r="X32" s="112"/>
      <c r="Y32" s="112" t="str">
        <f t="shared" si="3"/>
        <v>0.014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157</v>
      </c>
      <c r="G33" s="38" t="s">
        <v>78</v>
      </c>
      <c r="H33" s="38" t="s">
        <v>78</v>
      </c>
      <c r="I33" s="38" t="s">
        <v>158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158</v>
      </c>
      <c r="S33" s="25" t="s">
        <v>140</v>
      </c>
      <c r="T33" s="70" t="s">
        <v>151</v>
      </c>
      <c r="U33" s="114" t="str">
        <f t="shared" si="1"/>
        <v>0.009</v>
      </c>
      <c r="V33" s="112"/>
      <c r="W33" s="112" t="str">
        <f t="shared" si="2"/>
        <v>&lt;0.002</v>
      </c>
      <c r="X33" s="112"/>
      <c r="Y33" s="112" t="str">
        <f t="shared" si="3"/>
        <v>0.004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158</v>
      </c>
      <c r="S34" s="25" t="s">
        <v>157</v>
      </c>
      <c r="T34" s="70" t="s">
        <v>159</v>
      </c>
      <c r="U34" s="114" t="str">
        <f t="shared" si="1"/>
        <v>0.009</v>
      </c>
      <c r="V34" s="112"/>
      <c r="W34" s="112" t="str">
        <f t="shared" si="2"/>
        <v>0.003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357</v>
      </c>
      <c r="J36" s="38" t="s">
        <v>78</v>
      </c>
      <c r="K36" s="38" t="s">
        <v>78</v>
      </c>
      <c r="L36" s="38" t="s">
        <v>262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357</v>
      </c>
      <c r="S36" s="25" t="s">
        <v>218</v>
      </c>
      <c r="T36" s="70" t="s">
        <v>358</v>
      </c>
      <c r="U36" s="114" t="str">
        <f t="shared" si="1"/>
        <v>0.047</v>
      </c>
      <c r="V36" s="112"/>
      <c r="W36" s="112" t="str">
        <f t="shared" si="2"/>
        <v>0.010</v>
      </c>
      <c r="X36" s="112"/>
      <c r="Y36" s="112" t="str">
        <f t="shared" si="3"/>
        <v>0.031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214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214</v>
      </c>
      <c r="S37" s="25" t="s">
        <v>140</v>
      </c>
      <c r="T37" s="70" t="s">
        <v>159</v>
      </c>
      <c r="U37" s="114" t="str">
        <f t="shared" si="1"/>
        <v>0.011</v>
      </c>
      <c r="V37" s="112"/>
      <c r="W37" s="112" t="str">
        <f t="shared" si="2"/>
        <v>&lt;0.002</v>
      </c>
      <c r="X37" s="112"/>
      <c r="Y37" s="112" t="str">
        <f t="shared" si="3"/>
        <v>0.006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155</v>
      </c>
      <c r="J38" s="38" t="s">
        <v>78</v>
      </c>
      <c r="K38" s="38" t="s">
        <v>78</v>
      </c>
      <c r="L38" s="38" t="s">
        <v>265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155</v>
      </c>
      <c r="S38" s="25" t="s">
        <v>151</v>
      </c>
      <c r="T38" s="70" t="s">
        <v>218</v>
      </c>
      <c r="U38" s="114" t="str">
        <f t="shared" si="1"/>
        <v>0.014</v>
      </c>
      <c r="V38" s="112"/>
      <c r="W38" s="112" t="str">
        <f t="shared" si="2"/>
        <v>0.004</v>
      </c>
      <c r="X38" s="112"/>
      <c r="Y38" s="112" t="str">
        <f t="shared" si="3"/>
        <v>0.010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166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162</v>
      </c>
      <c r="G43" s="27" t="s">
        <v>162</v>
      </c>
      <c r="H43" s="27" t="s">
        <v>162</v>
      </c>
      <c r="I43" s="27" t="s">
        <v>162</v>
      </c>
      <c r="J43" s="27" t="s">
        <v>163</v>
      </c>
      <c r="K43" s="27" t="s">
        <v>162</v>
      </c>
      <c r="L43" s="27" t="s">
        <v>162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162</v>
      </c>
      <c r="T43" s="70" t="s">
        <v>162</v>
      </c>
      <c r="U43" s="114" t="str">
        <f t="shared" si="1"/>
        <v>0.02</v>
      </c>
      <c r="V43" s="112"/>
      <c r="W43" s="112" t="str">
        <f t="shared" si="2"/>
        <v>0.01</v>
      </c>
      <c r="X43" s="112"/>
      <c r="Y43" s="112" t="str">
        <f t="shared" si="3"/>
        <v>0.01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221</v>
      </c>
      <c r="G47" s="27" t="s">
        <v>227</v>
      </c>
      <c r="H47" s="27" t="s">
        <v>228</v>
      </c>
      <c r="I47" s="27" t="s">
        <v>245</v>
      </c>
      <c r="J47" s="27" t="s">
        <v>286</v>
      </c>
      <c r="K47" s="27" t="s">
        <v>349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286</v>
      </c>
      <c r="S47" s="25" t="s">
        <v>228</v>
      </c>
      <c r="T47" s="70" t="s">
        <v>322</v>
      </c>
      <c r="U47" s="114" t="str">
        <f t="shared" si="1"/>
        <v>19.1</v>
      </c>
      <c r="V47" s="112"/>
      <c r="W47" s="112" t="str">
        <f t="shared" si="2"/>
        <v>13.5</v>
      </c>
      <c r="X47" s="112"/>
      <c r="Y47" s="112" t="str">
        <f t="shared" si="3"/>
        <v>15.4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183</v>
      </c>
      <c r="S48" s="25" t="s">
        <v>183</v>
      </c>
      <c r="T48" s="70" t="s">
        <v>183</v>
      </c>
      <c r="U48" s="114" t="str">
        <f t="shared" si="1"/>
        <v>25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360</v>
      </c>
      <c r="S49" s="25" t="s">
        <v>360</v>
      </c>
      <c r="T49" s="70" t="s">
        <v>360</v>
      </c>
      <c r="U49" s="114" t="str">
        <f t="shared" si="1"/>
        <v>75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191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132</v>
      </c>
      <c r="I55" s="27" t="s">
        <v>133</v>
      </c>
      <c r="J55" s="27" t="s">
        <v>130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194</v>
      </c>
      <c r="T55" s="70" t="s">
        <v>130</v>
      </c>
      <c r="U55" s="114" t="str">
        <f t="shared" si="1"/>
        <v>0.9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195</v>
      </c>
      <c r="J56" s="27" t="s">
        <v>196</v>
      </c>
      <c r="K56" s="27" t="s">
        <v>195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195</v>
      </c>
      <c r="T56" s="70" t="s">
        <v>195</v>
      </c>
      <c r="U56" s="114" t="str">
        <f t="shared" si="1"/>
        <v>7.5</v>
      </c>
      <c r="V56" s="112"/>
      <c r="W56" s="112" t="str">
        <f t="shared" si="2"/>
        <v>7.4</v>
      </c>
      <c r="X56" s="112"/>
      <c r="Y56" s="112" t="str">
        <f t="shared" si="3"/>
        <v>7.4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234</v>
      </c>
      <c r="G7" s="27" t="s">
        <v>172</v>
      </c>
      <c r="H7" s="27" t="s">
        <v>362</v>
      </c>
      <c r="I7" s="27" t="s">
        <v>236</v>
      </c>
      <c r="J7" s="27" t="s">
        <v>203</v>
      </c>
      <c r="K7" s="27" t="s">
        <v>363</v>
      </c>
      <c r="L7" s="27" t="s">
        <v>296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236</v>
      </c>
      <c r="S7" s="25" t="s">
        <v>234</v>
      </c>
      <c r="T7" s="70" t="s">
        <v>256</v>
      </c>
      <c r="U7" s="114" t="str">
        <f>R7</f>
        <v>28.8</v>
      </c>
      <c r="V7" s="112"/>
      <c r="W7" s="112" t="str">
        <f>IF(R7=S7,"-",S7)</f>
        <v>9.0</v>
      </c>
      <c r="X7" s="112"/>
      <c r="Y7" s="112" t="str">
        <f>IF(R7=T7,"-",T7)</f>
        <v>21.6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364</v>
      </c>
      <c r="G8" s="27" t="s">
        <v>349</v>
      </c>
      <c r="H8" s="27" t="s">
        <v>314</v>
      </c>
      <c r="I8" s="27" t="s">
        <v>259</v>
      </c>
      <c r="J8" s="27" t="s">
        <v>210</v>
      </c>
      <c r="K8" s="27" t="s">
        <v>365</v>
      </c>
      <c r="L8" s="27" t="s">
        <v>294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210</v>
      </c>
      <c r="S8" s="25" t="s">
        <v>364</v>
      </c>
      <c r="T8" s="70" t="s">
        <v>290</v>
      </c>
      <c r="U8" s="114" t="str">
        <f>R8</f>
        <v>25.5</v>
      </c>
      <c r="V8" s="112"/>
      <c r="W8" s="112" t="str">
        <f>IF(R8=S8,"-",S8)</f>
        <v>6.3</v>
      </c>
      <c r="X8" s="112"/>
      <c r="Y8" s="112" t="str">
        <f>IF(R8=T8,"-",T8)</f>
        <v>18.6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238</v>
      </c>
      <c r="I9" s="103" t="s">
        <v>193</v>
      </c>
      <c r="J9" s="103" t="s">
        <v>131</v>
      </c>
      <c r="K9" s="103" t="s">
        <v>193</v>
      </c>
      <c r="L9" s="103" t="s">
        <v>238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131</v>
      </c>
      <c r="S9" s="32" t="s">
        <v>238</v>
      </c>
      <c r="T9" s="71" t="s">
        <v>193</v>
      </c>
      <c r="U9" s="121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152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152</v>
      </c>
      <c r="S15" s="25" t="s">
        <v>139</v>
      </c>
      <c r="T15" s="70" t="s">
        <v>139</v>
      </c>
      <c r="U15" s="114" t="str">
        <f t="shared" si="1"/>
        <v>0.002</v>
      </c>
      <c r="V15" s="112"/>
      <c r="W15" s="112" t="str">
        <f t="shared" si="2"/>
        <v>&lt;0.001</v>
      </c>
      <c r="X15" s="112"/>
      <c r="Y15" s="112" t="str">
        <f t="shared" si="3"/>
        <v>&lt;0.001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297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148</v>
      </c>
      <c r="T30" s="70" t="s">
        <v>261</v>
      </c>
      <c r="U30" s="114" t="str">
        <f t="shared" si="1"/>
        <v>0.11</v>
      </c>
      <c r="V30" s="112"/>
      <c r="W30" s="112" t="str">
        <f t="shared" si="2"/>
        <v>&lt;0.06</v>
      </c>
      <c r="X30" s="112"/>
      <c r="Y30" s="112" t="str">
        <f t="shared" si="3"/>
        <v>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151</v>
      </c>
      <c r="G32" s="38" t="s">
        <v>78</v>
      </c>
      <c r="H32" s="38" t="s">
        <v>78</v>
      </c>
      <c r="I32" s="38" t="s">
        <v>242</v>
      </c>
      <c r="J32" s="38" t="s">
        <v>78</v>
      </c>
      <c r="K32" s="38" t="s">
        <v>78</v>
      </c>
      <c r="L32" s="38" t="s">
        <v>155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242</v>
      </c>
      <c r="S32" s="25" t="s">
        <v>151</v>
      </c>
      <c r="T32" s="70" t="s">
        <v>330</v>
      </c>
      <c r="U32" s="114" t="str">
        <f t="shared" si="1"/>
        <v>0.028</v>
      </c>
      <c r="V32" s="112"/>
      <c r="W32" s="112" t="str">
        <f t="shared" si="2"/>
        <v>0.004</v>
      </c>
      <c r="X32" s="112"/>
      <c r="Y32" s="112" t="str">
        <f t="shared" si="3"/>
        <v>0.015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157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157</v>
      </c>
      <c r="S33" s="25" t="s">
        <v>140</v>
      </c>
      <c r="T33" s="70" t="s">
        <v>140</v>
      </c>
      <c r="U33" s="114" t="str">
        <f t="shared" si="1"/>
        <v>0.003</v>
      </c>
      <c r="V33" s="112"/>
      <c r="W33" s="112" t="str">
        <f t="shared" si="2"/>
        <v>&lt;0.002</v>
      </c>
      <c r="X33" s="112"/>
      <c r="Y33" s="112" t="str">
        <f t="shared" si="3"/>
        <v>&lt;0.002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213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158</v>
      </c>
      <c r="S34" s="25" t="s">
        <v>153</v>
      </c>
      <c r="T34" s="70" t="s">
        <v>150</v>
      </c>
      <c r="U34" s="114" t="str">
        <f t="shared" si="1"/>
        <v>0.009</v>
      </c>
      <c r="V34" s="112"/>
      <c r="W34" s="112" t="str">
        <f t="shared" si="2"/>
        <v>0.005</v>
      </c>
      <c r="X34" s="112"/>
      <c r="Y34" s="112" t="str">
        <f t="shared" si="3"/>
        <v>0.007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366</v>
      </c>
      <c r="J36" s="38" t="s">
        <v>78</v>
      </c>
      <c r="K36" s="38" t="s">
        <v>78</v>
      </c>
      <c r="L36" s="38" t="s">
        <v>262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366</v>
      </c>
      <c r="S36" s="25" t="s">
        <v>155</v>
      </c>
      <c r="T36" s="70" t="s">
        <v>299</v>
      </c>
      <c r="U36" s="114" t="str">
        <f t="shared" si="1"/>
        <v>0.051</v>
      </c>
      <c r="V36" s="112"/>
      <c r="W36" s="112" t="str">
        <f t="shared" si="2"/>
        <v>0.014</v>
      </c>
      <c r="X36" s="112"/>
      <c r="Y36" s="112" t="str">
        <f t="shared" si="3"/>
        <v>0.034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214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214</v>
      </c>
      <c r="S37" s="25" t="s">
        <v>140</v>
      </c>
      <c r="T37" s="70" t="s">
        <v>159</v>
      </c>
      <c r="U37" s="114" t="str">
        <f t="shared" si="1"/>
        <v>0.011</v>
      </c>
      <c r="V37" s="112"/>
      <c r="W37" s="112" t="str">
        <f t="shared" si="2"/>
        <v>&lt;0.002</v>
      </c>
      <c r="X37" s="112"/>
      <c r="Y37" s="112" t="str">
        <f t="shared" si="3"/>
        <v>0.006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330</v>
      </c>
      <c r="J38" s="38" t="s">
        <v>78</v>
      </c>
      <c r="K38" s="38" t="s">
        <v>78</v>
      </c>
      <c r="L38" s="38" t="s">
        <v>265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330</v>
      </c>
      <c r="S38" s="25" t="s">
        <v>153</v>
      </c>
      <c r="T38" s="70" t="s">
        <v>214</v>
      </c>
      <c r="U38" s="114" t="str">
        <f t="shared" si="1"/>
        <v>0.015</v>
      </c>
      <c r="V38" s="112"/>
      <c r="W38" s="112" t="str">
        <f t="shared" si="2"/>
        <v>0.005</v>
      </c>
      <c r="X38" s="112"/>
      <c r="Y38" s="112" t="str">
        <f t="shared" si="3"/>
        <v>0.011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164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164</v>
      </c>
      <c r="G43" s="27" t="s">
        <v>166</v>
      </c>
      <c r="H43" s="27" t="s">
        <v>166</v>
      </c>
      <c r="I43" s="27" t="s">
        <v>166</v>
      </c>
      <c r="J43" s="27" t="s">
        <v>166</v>
      </c>
      <c r="K43" s="27" t="s">
        <v>164</v>
      </c>
      <c r="L43" s="27" t="s">
        <v>163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164</v>
      </c>
      <c r="S43" s="25" t="s">
        <v>163</v>
      </c>
      <c r="T43" s="70" t="s">
        <v>166</v>
      </c>
      <c r="U43" s="114" t="str">
        <f t="shared" si="1"/>
        <v>0.04</v>
      </c>
      <c r="V43" s="112"/>
      <c r="W43" s="112" t="str">
        <f t="shared" si="2"/>
        <v>0.02</v>
      </c>
      <c r="X43" s="112"/>
      <c r="Y43" s="112" t="str">
        <f t="shared" si="3"/>
        <v>0.03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367</v>
      </c>
      <c r="S45" s="25" t="s">
        <v>367</v>
      </c>
      <c r="T45" s="70" t="s">
        <v>367</v>
      </c>
      <c r="U45" s="114" t="str">
        <f t="shared" si="1"/>
        <v>11.8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171</v>
      </c>
      <c r="K46" s="27" t="s">
        <v>157</v>
      </c>
      <c r="L46" s="27" t="s">
        <v>171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157</v>
      </c>
      <c r="S46" s="25" t="s">
        <v>139</v>
      </c>
      <c r="T46" s="70" t="s">
        <v>171</v>
      </c>
      <c r="U46" s="114" t="str">
        <f t="shared" si="1"/>
        <v>0.003</v>
      </c>
      <c r="V46" s="112"/>
      <c r="W46" s="112" t="str">
        <f t="shared" si="2"/>
        <v>&lt;0.001</v>
      </c>
      <c r="X46" s="112"/>
      <c r="Y46" s="112" t="str">
        <f t="shared" si="3"/>
        <v>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368</v>
      </c>
      <c r="G47" s="27" t="s">
        <v>312</v>
      </c>
      <c r="H47" s="27" t="s">
        <v>312</v>
      </c>
      <c r="I47" s="27" t="s">
        <v>321</v>
      </c>
      <c r="J47" s="27" t="s">
        <v>295</v>
      </c>
      <c r="K47" s="27" t="s">
        <v>369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295</v>
      </c>
      <c r="S47" s="25" t="s">
        <v>312</v>
      </c>
      <c r="T47" s="70" t="s">
        <v>278</v>
      </c>
      <c r="U47" s="114" t="str">
        <f t="shared" si="1"/>
        <v>19.2</v>
      </c>
      <c r="V47" s="112"/>
      <c r="W47" s="112" t="str">
        <f t="shared" si="2"/>
        <v>13.2</v>
      </c>
      <c r="X47" s="112"/>
      <c r="Y47" s="112" t="str">
        <f t="shared" si="3"/>
        <v>15.5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300</v>
      </c>
      <c r="S48" s="25" t="s">
        <v>300</v>
      </c>
      <c r="T48" s="70" t="s">
        <v>300</v>
      </c>
      <c r="U48" s="114" t="str">
        <f t="shared" si="1"/>
        <v>26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315</v>
      </c>
      <c r="S49" s="25" t="s">
        <v>315</v>
      </c>
      <c r="T49" s="70" t="s">
        <v>315</v>
      </c>
      <c r="U49" s="114" t="str">
        <f t="shared" si="1"/>
        <v>76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191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130</v>
      </c>
      <c r="I55" s="27" t="s">
        <v>134</v>
      </c>
      <c r="J55" s="27" t="s">
        <v>130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134</v>
      </c>
      <c r="S55" s="25" t="s">
        <v>194</v>
      </c>
      <c r="T55" s="70" t="s">
        <v>130</v>
      </c>
      <c r="U55" s="114" t="str">
        <f t="shared" si="1"/>
        <v>0.8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225</v>
      </c>
      <c r="G56" s="27" t="s">
        <v>196</v>
      </c>
      <c r="H56" s="27" t="s">
        <v>196</v>
      </c>
      <c r="I56" s="27" t="s">
        <v>196</v>
      </c>
      <c r="J56" s="27" t="s">
        <v>122</v>
      </c>
      <c r="K56" s="27" t="s">
        <v>195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225</v>
      </c>
      <c r="T56" s="70" t="s">
        <v>196</v>
      </c>
      <c r="U56" s="114" t="str">
        <f t="shared" si="1"/>
        <v>7.6</v>
      </c>
      <c r="V56" s="112"/>
      <c r="W56" s="112" t="str">
        <f t="shared" si="2"/>
        <v>7.3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130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130</v>
      </c>
      <c r="S59" s="25" t="s">
        <v>198</v>
      </c>
      <c r="T59" s="70" t="s">
        <v>198</v>
      </c>
      <c r="U59" s="114" t="str">
        <f>R59</f>
        <v>0.6</v>
      </c>
      <c r="V59" s="112"/>
      <c r="W59" s="112" t="str">
        <f>IF(LEFT(R59,1)="&lt;","-",IF(AA59=1,"-",S59))</f>
        <v>&lt;0.5</v>
      </c>
      <c r="X59" s="112"/>
      <c r="Y59" s="112" t="str">
        <f>IF(LEFT(R59,1)="&lt;","-",IF(AA59=1,"-",T59))</f>
        <v>&lt;0.5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310</v>
      </c>
      <c r="G7" s="27" t="s">
        <v>312</v>
      </c>
      <c r="H7" s="27" t="s">
        <v>326</v>
      </c>
      <c r="I7" s="27" t="s">
        <v>114</v>
      </c>
      <c r="J7" s="27" t="s">
        <v>114</v>
      </c>
      <c r="K7" s="27" t="s">
        <v>326</v>
      </c>
      <c r="L7" s="27" t="s">
        <v>294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114</v>
      </c>
      <c r="S7" s="25" t="s">
        <v>312</v>
      </c>
      <c r="T7" s="70" t="s">
        <v>345</v>
      </c>
      <c r="U7" s="114" t="str">
        <f>R7</f>
        <v>24.0</v>
      </c>
      <c r="V7" s="112"/>
      <c r="W7" s="112" t="str">
        <f>IF(R7=S7,"-",S7)</f>
        <v>13.2</v>
      </c>
      <c r="X7" s="112"/>
      <c r="Y7" s="112" t="str">
        <f>IF(R7=T7,"-",T7)</f>
        <v>21.2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196</v>
      </c>
      <c r="G8" s="27" t="s">
        <v>371</v>
      </c>
      <c r="H8" s="27" t="s">
        <v>208</v>
      </c>
      <c r="I8" s="27" t="s">
        <v>372</v>
      </c>
      <c r="J8" s="27" t="s">
        <v>373</v>
      </c>
      <c r="K8" s="27" t="s">
        <v>374</v>
      </c>
      <c r="L8" s="27" t="s">
        <v>259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373</v>
      </c>
      <c r="S8" s="25" t="s">
        <v>196</v>
      </c>
      <c r="T8" s="70" t="s">
        <v>375</v>
      </c>
      <c r="U8" s="114" t="str">
        <f>R8</f>
        <v>24.9</v>
      </c>
      <c r="V8" s="112"/>
      <c r="W8" s="112" t="str">
        <f>IF(R8=S8,"-",S8)</f>
        <v>7.5</v>
      </c>
      <c r="X8" s="112"/>
      <c r="Y8" s="112" t="str">
        <f>IF(R8=T8,"-",T8)</f>
        <v>18.8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130</v>
      </c>
      <c r="G9" s="103" t="s">
        <v>131</v>
      </c>
      <c r="H9" s="103" t="s">
        <v>130</v>
      </c>
      <c r="I9" s="103" t="s">
        <v>134</v>
      </c>
      <c r="J9" s="103" t="s">
        <v>342</v>
      </c>
      <c r="K9" s="103" t="s">
        <v>134</v>
      </c>
      <c r="L9" s="103" t="s">
        <v>133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342</v>
      </c>
      <c r="S9" s="32" t="s">
        <v>131</v>
      </c>
      <c r="T9" s="71" t="s">
        <v>132</v>
      </c>
      <c r="U9" s="121" t="str">
        <f>R9</f>
        <v>1.0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137</v>
      </c>
      <c r="G12" s="27" t="s">
        <v>78</v>
      </c>
      <c r="H12" s="38" t="s">
        <v>78</v>
      </c>
      <c r="I12" s="27" t="s">
        <v>137</v>
      </c>
      <c r="J12" s="38" t="s">
        <v>78</v>
      </c>
      <c r="K12" s="38" t="s">
        <v>78</v>
      </c>
      <c r="L12" s="27" t="s">
        <v>137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137</v>
      </c>
      <c r="S12" s="25" t="s">
        <v>137</v>
      </c>
      <c r="T12" s="70" t="s">
        <v>137</v>
      </c>
      <c r="U12" s="129" t="str">
        <f>R12</f>
        <v>&lt;0.0003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138</v>
      </c>
      <c r="G13" s="27" t="s">
        <v>78</v>
      </c>
      <c r="H13" s="38" t="s">
        <v>78</v>
      </c>
      <c r="I13" s="27" t="s">
        <v>138</v>
      </c>
      <c r="J13" s="38" t="s">
        <v>78</v>
      </c>
      <c r="K13" s="38" t="s">
        <v>78</v>
      </c>
      <c r="L13" s="27" t="s">
        <v>138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138</v>
      </c>
      <c r="S13" s="25" t="s">
        <v>138</v>
      </c>
      <c r="T13" s="70" t="s">
        <v>138</v>
      </c>
      <c r="U13" s="114" t="str">
        <f t="shared" ref="U13:U56" si="1">R13</f>
        <v>&lt;0.00005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139</v>
      </c>
      <c r="G14" s="27" t="s">
        <v>78</v>
      </c>
      <c r="H14" s="38" t="s">
        <v>78</v>
      </c>
      <c r="I14" s="27" t="s">
        <v>139</v>
      </c>
      <c r="J14" s="38" t="s">
        <v>78</v>
      </c>
      <c r="K14" s="38" t="s">
        <v>78</v>
      </c>
      <c r="L14" s="27" t="s">
        <v>139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139</v>
      </c>
      <c r="S14" s="25" t="s">
        <v>139</v>
      </c>
      <c r="T14" s="70" t="s">
        <v>139</v>
      </c>
      <c r="U14" s="114" t="str">
        <f t="shared" si="1"/>
        <v>&lt;0.001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139</v>
      </c>
      <c r="G16" s="27" t="s">
        <v>78</v>
      </c>
      <c r="H16" s="38" t="s">
        <v>78</v>
      </c>
      <c r="I16" s="27" t="s">
        <v>139</v>
      </c>
      <c r="J16" s="38" t="s">
        <v>78</v>
      </c>
      <c r="K16" s="38" t="s">
        <v>78</v>
      </c>
      <c r="L16" s="27" t="s">
        <v>139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139</v>
      </c>
      <c r="S16" s="25" t="s">
        <v>139</v>
      </c>
      <c r="T16" s="70" t="s">
        <v>139</v>
      </c>
      <c r="U16" s="114" t="str">
        <f t="shared" si="1"/>
        <v>&lt;0.001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141</v>
      </c>
      <c r="G18" s="27" t="s">
        <v>78</v>
      </c>
      <c r="H18" s="38" t="s">
        <v>78</v>
      </c>
      <c r="I18" s="27" t="s">
        <v>141</v>
      </c>
      <c r="J18" s="38" t="s">
        <v>78</v>
      </c>
      <c r="K18" s="38" t="s">
        <v>78</v>
      </c>
      <c r="L18" s="27" t="s">
        <v>141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141</v>
      </c>
      <c r="S18" s="25" t="s">
        <v>141</v>
      </c>
      <c r="T18" s="70" t="s">
        <v>141</v>
      </c>
      <c r="U18" s="130" t="str">
        <f>R18</f>
        <v>&lt;0.004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131</v>
      </c>
      <c r="G20" s="27" t="s">
        <v>78</v>
      </c>
      <c r="H20" s="38" t="s">
        <v>78</v>
      </c>
      <c r="I20" s="27" t="s">
        <v>142</v>
      </c>
      <c r="J20" s="38" t="s">
        <v>78</v>
      </c>
      <c r="K20" s="38" t="s">
        <v>78</v>
      </c>
      <c r="L20" s="27" t="s">
        <v>142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131</v>
      </c>
      <c r="S20" s="25" t="s">
        <v>142</v>
      </c>
      <c r="T20" s="70" t="s">
        <v>142</v>
      </c>
      <c r="U20" s="114" t="str">
        <f t="shared" si="1"/>
        <v>0.5</v>
      </c>
      <c r="V20" s="112"/>
      <c r="W20" s="112" t="str">
        <f t="shared" si="2"/>
        <v>&lt;0.4</v>
      </c>
      <c r="X20" s="112"/>
      <c r="Y20" s="112" t="str">
        <f t="shared" si="3"/>
        <v>&lt;0.4</v>
      </c>
      <c r="Z20" s="112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143</v>
      </c>
      <c r="G21" s="27" t="s">
        <v>78</v>
      </c>
      <c r="H21" s="38" t="s">
        <v>78</v>
      </c>
      <c r="I21" s="27" t="s">
        <v>376</v>
      </c>
      <c r="J21" s="38" t="s">
        <v>78</v>
      </c>
      <c r="K21" s="38" t="s">
        <v>78</v>
      </c>
      <c r="L21" s="27" t="s">
        <v>143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376</v>
      </c>
      <c r="S21" s="25" t="s">
        <v>143</v>
      </c>
      <c r="T21" s="70" t="s">
        <v>143</v>
      </c>
      <c r="U21" s="114" t="str">
        <f t="shared" si="1"/>
        <v>0.15</v>
      </c>
      <c r="V21" s="112"/>
      <c r="W21" s="112" t="str">
        <f t="shared" si="2"/>
        <v>&lt;0.08</v>
      </c>
      <c r="X21" s="112"/>
      <c r="Y21" s="112" t="str">
        <f t="shared" si="3"/>
        <v>&lt;0.08</v>
      </c>
      <c r="Z21" s="112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145</v>
      </c>
      <c r="G22" s="27" t="s">
        <v>78</v>
      </c>
      <c r="H22" s="38" t="s">
        <v>78</v>
      </c>
      <c r="I22" s="27" t="s">
        <v>145</v>
      </c>
      <c r="J22" s="38" t="s">
        <v>78</v>
      </c>
      <c r="K22" s="38" t="s">
        <v>78</v>
      </c>
      <c r="L22" s="27" t="s">
        <v>145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145</v>
      </c>
      <c r="S22" s="25" t="s">
        <v>145</v>
      </c>
      <c r="T22" s="70" t="s">
        <v>145</v>
      </c>
      <c r="U22" s="114" t="str">
        <f t="shared" si="1"/>
        <v>&lt;0.1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146</v>
      </c>
      <c r="G23" s="27" t="s">
        <v>78</v>
      </c>
      <c r="H23" s="38" t="s">
        <v>78</v>
      </c>
      <c r="I23" s="27" t="s">
        <v>146</v>
      </c>
      <c r="J23" s="38" t="s">
        <v>78</v>
      </c>
      <c r="K23" s="38" t="s">
        <v>78</v>
      </c>
      <c r="L23" s="27" t="s">
        <v>146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146</v>
      </c>
      <c r="S23" s="25" t="s">
        <v>146</v>
      </c>
      <c r="T23" s="70" t="s">
        <v>146</v>
      </c>
      <c r="U23" s="114" t="str">
        <f t="shared" si="1"/>
        <v>&lt;0.0002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147</v>
      </c>
      <c r="G24" s="27" t="s">
        <v>78</v>
      </c>
      <c r="H24" s="38" t="s">
        <v>78</v>
      </c>
      <c r="I24" s="27" t="s">
        <v>147</v>
      </c>
      <c r="J24" s="38" t="s">
        <v>78</v>
      </c>
      <c r="K24" s="38" t="s">
        <v>78</v>
      </c>
      <c r="L24" s="27" t="s">
        <v>147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147</v>
      </c>
      <c r="S24" s="25" t="s">
        <v>147</v>
      </c>
      <c r="T24" s="70" t="s">
        <v>147</v>
      </c>
      <c r="U24" s="114" t="str">
        <f t="shared" si="1"/>
        <v>&lt;0.005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140</v>
      </c>
      <c r="G25" s="27" t="s">
        <v>78</v>
      </c>
      <c r="H25" s="38" t="s">
        <v>78</v>
      </c>
      <c r="I25" s="27" t="s">
        <v>140</v>
      </c>
      <c r="J25" s="38" t="s">
        <v>78</v>
      </c>
      <c r="K25" s="38" t="s">
        <v>78</v>
      </c>
      <c r="L25" s="27" t="s">
        <v>140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140</v>
      </c>
      <c r="S25" s="25" t="s">
        <v>140</v>
      </c>
      <c r="T25" s="70" t="s">
        <v>140</v>
      </c>
      <c r="U25" s="114" t="str">
        <f t="shared" si="1"/>
        <v>&lt;0.002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139</v>
      </c>
      <c r="G26" s="27" t="s">
        <v>78</v>
      </c>
      <c r="H26" s="38" t="s">
        <v>78</v>
      </c>
      <c r="I26" s="27" t="s">
        <v>139</v>
      </c>
      <c r="J26" s="38" t="s">
        <v>78</v>
      </c>
      <c r="K26" s="38" t="s">
        <v>78</v>
      </c>
      <c r="L26" s="27" t="s">
        <v>139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139</v>
      </c>
      <c r="S26" s="25" t="s">
        <v>139</v>
      </c>
      <c r="T26" s="70" t="s">
        <v>139</v>
      </c>
      <c r="U26" s="114" t="str">
        <f t="shared" si="1"/>
        <v>&lt;0.001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139</v>
      </c>
      <c r="G27" s="27" t="s">
        <v>78</v>
      </c>
      <c r="H27" s="38" t="s">
        <v>78</v>
      </c>
      <c r="I27" s="27" t="s">
        <v>139</v>
      </c>
      <c r="J27" s="38" t="s">
        <v>78</v>
      </c>
      <c r="K27" s="38" t="s">
        <v>78</v>
      </c>
      <c r="L27" s="27" t="s">
        <v>139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139</v>
      </c>
      <c r="S27" s="25" t="s">
        <v>139</v>
      </c>
      <c r="T27" s="70" t="s">
        <v>139</v>
      </c>
      <c r="U27" s="114" t="str">
        <f t="shared" si="1"/>
        <v>&lt;0.001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139</v>
      </c>
      <c r="G28" s="27" t="s">
        <v>78</v>
      </c>
      <c r="H28" s="38" t="s">
        <v>78</v>
      </c>
      <c r="I28" s="27" t="s">
        <v>139</v>
      </c>
      <c r="J28" s="38" t="s">
        <v>78</v>
      </c>
      <c r="K28" s="38" t="s">
        <v>78</v>
      </c>
      <c r="L28" s="27" t="s">
        <v>139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139</v>
      </c>
      <c r="S28" s="25" t="s">
        <v>139</v>
      </c>
      <c r="T28" s="70" t="s">
        <v>139</v>
      </c>
      <c r="U28" s="114" t="str">
        <f t="shared" si="1"/>
        <v>&lt;0.001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139</v>
      </c>
      <c r="G29" s="27" t="s">
        <v>78</v>
      </c>
      <c r="H29" s="38" t="s">
        <v>78</v>
      </c>
      <c r="I29" s="27" t="s">
        <v>139</v>
      </c>
      <c r="J29" s="38" t="s">
        <v>78</v>
      </c>
      <c r="K29" s="38" t="s">
        <v>78</v>
      </c>
      <c r="L29" s="27" t="s">
        <v>139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139</v>
      </c>
      <c r="S29" s="25" t="s">
        <v>139</v>
      </c>
      <c r="T29" s="70" t="s">
        <v>139</v>
      </c>
      <c r="U29" s="114" t="str">
        <f t="shared" si="1"/>
        <v>&lt;0.001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261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171</v>
      </c>
      <c r="G32" s="38" t="s">
        <v>78</v>
      </c>
      <c r="H32" s="38" t="s">
        <v>78</v>
      </c>
      <c r="I32" s="38" t="s">
        <v>265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265</v>
      </c>
      <c r="S32" s="25" t="s">
        <v>171</v>
      </c>
      <c r="T32" s="70" t="s">
        <v>150</v>
      </c>
      <c r="U32" s="114" t="str">
        <f t="shared" si="1"/>
        <v>0.012</v>
      </c>
      <c r="V32" s="112"/>
      <c r="W32" s="112" t="str">
        <f t="shared" si="2"/>
        <v>0.001</v>
      </c>
      <c r="X32" s="112"/>
      <c r="Y32" s="112" t="str">
        <f t="shared" si="3"/>
        <v>0.007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159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159</v>
      </c>
      <c r="S33" s="25" t="s">
        <v>140</v>
      </c>
      <c r="T33" s="70" t="s">
        <v>151</v>
      </c>
      <c r="U33" s="114" t="str">
        <f t="shared" si="1"/>
        <v>0.006</v>
      </c>
      <c r="V33" s="112"/>
      <c r="W33" s="112" t="str">
        <f t="shared" si="2"/>
        <v>&lt;0.002</v>
      </c>
      <c r="X33" s="112"/>
      <c r="Y33" s="112" t="str">
        <f t="shared" si="3"/>
        <v>0.004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152</v>
      </c>
      <c r="T34" s="70" t="s">
        <v>151</v>
      </c>
      <c r="U34" s="114" t="str">
        <f t="shared" si="1"/>
        <v>0.006</v>
      </c>
      <c r="V34" s="112"/>
      <c r="W34" s="112" t="str">
        <f t="shared" si="2"/>
        <v>0.002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241</v>
      </c>
      <c r="J36" s="38" t="s">
        <v>78</v>
      </c>
      <c r="K36" s="38" t="s">
        <v>78</v>
      </c>
      <c r="L36" s="38" t="s">
        <v>154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241</v>
      </c>
      <c r="S36" s="25" t="s">
        <v>153</v>
      </c>
      <c r="T36" s="70" t="s">
        <v>217</v>
      </c>
      <c r="U36" s="114" t="str">
        <f t="shared" si="1"/>
        <v>0.029</v>
      </c>
      <c r="V36" s="112"/>
      <c r="W36" s="112" t="str">
        <f t="shared" si="2"/>
        <v>0.005</v>
      </c>
      <c r="X36" s="112"/>
      <c r="Y36" s="112" t="str">
        <f t="shared" si="3"/>
        <v>0.018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159</v>
      </c>
      <c r="J37" s="38" t="s">
        <v>78</v>
      </c>
      <c r="K37" s="38" t="s">
        <v>78</v>
      </c>
      <c r="L37" s="38" t="s">
        <v>153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159</v>
      </c>
      <c r="S37" s="25" t="s">
        <v>140</v>
      </c>
      <c r="T37" s="70" t="s">
        <v>151</v>
      </c>
      <c r="U37" s="114" t="str">
        <f t="shared" si="1"/>
        <v>0.006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152</v>
      </c>
      <c r="G38" s="38" t="s">
        <v>78</v>
      </c>
      <c r="H38" s="38" t="s">
        <v>78</v>
      </c>
      <c r="I38" s="38" t="s">
        <v>214</v>
      </c>
      <c r="J38" s="38" t="s">
        <v>78</v>
      </c>
      <c r="K38" s="38" t="s">
        <v>78</v>
      </c>
      <c r="L38" s="38" t="s">
        <v>213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214</v>
      </c>
      <c r="S38" s="25" t="s">
        <v>152</v>
      </c>
      <c r="T38" s="70" t="s">
        <v>150</v>
      </c>
      <c r="U38" s="114" t="str">
        <f t="shared" si="1"/>
        <v>0.011</v>
      </c>
      <c r="V38" s="112"/>
      <c r="W38" s="112" t="str">
        <f t="shared" si="2"/>
        <v>0.002</v>
      </c>
      <c r="X38" s="112"/>
      <c r="Y38" s="112" t="str">
        <f t="shared" si="3"/>
        <v>0.007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162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161</v>
      </c>
      <c r="T42" s="70" t="s">
        <v>162</v>
      </c>
      <c r="U42" s="114" t="str">
        <f t="shared" si="1"/>
        <v>0.02</v>
      </c>
      <c r="V42" s="112"/>
      <c r="W42" s="112" t="str">
        <f t="shared" si="2"/>
        <v>&lt;0.01</v>
      </c>
      <c r="X42" s="112"/>
      <c r="Y42" s="112" t="str">
        <f t="shared" si="3"/>
        <v>0.01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162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162</v>
      </c>
      <c r="S43" s="25" t="s">
        <v>161</v>
      </c>
      <c r="T43" s="70" t="s">
        <v>161</v>
      </c>
      <c r="U43" s="114" t="str">
        <f t="shared" si="1"/>
        <v>0.01</v>
      </c>
      <c r="V43" s="112"/>
      <c r="W43" s="112" t="str">
        <f t="shared" si="2"/>
        <v>&lt;0.01</v>
      </c>
      <c r="X43" s="112"/>
      <c r="Y43" s="112" t="str">
        <f t="shared" si="3"/>
        <v>&lt;0.01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377</v>
      </c>
      <c r="G45" s="27" t="s">
        <v>78</v>
      </c>
      <c r="H45" s="38" t="s">
        <v>78</v>
      </c>
      <c r="I45" s="27" t="s">
        <v>378</v>
      </c>
      <c r="J45" s="38" t="s">
        <v>78</v>
      </c>
      <c r="K45" s="38" t="s">
        <v>78</v>
      </c>
      <c r="L45" s="27" t="s">
        <v>332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332</v>
      </c>
      <c r="S45" s="25" t="s">
        <v>377</v>
      </c>
      <c r="T45" s="70" t="s">
        <v>379</v>
      </c>
      <c r="U45" s="114" t="str">
        <f t="shared" si="1"/>
        <v>12.3</v>
      </c>
      <c r="V45" s="112"/>
      <c r="W45" s="112" t="str">
        <f t="shared" si="2"/>
        <v>10.3</v>
      </c>
      <c r="X45" s="112"/>
      <c r="Y45" s="112" t="str">
        <f t="shared" si="3"/>
        <v>11.1</v>
      </c>
      <c r="Z45" s="112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219</v>
      </c>
      <c r="G47" s="27" t="s">
        <v>177</v>
      </c>
      <c r="H47" s="27" t="s">
        <v>380</v>
      </c>
      <c r="I47" s="27" t="s">
        <v>381</v>
      </c>
      <c r="J47" s="27" t="s">
        <v>249</v>
      </c>
      <c r="K47" s="27" t="s">
        <v>249</v>
      </c>
      <c r="L47" s="27" t="s">
        <v>174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380</v>
      </c>
      <c r="S47" s="25" t="s">
        <v>177</v>
      </c>
      <c r="T47" s="70" t="s">
        <v>307</v>
      </c>
      <c r="U47" s="114" t="str">
        <f t="shared" si="1"/>
        <v>17.8</v>
      </c>
      <c r="V47" s="112"/>
      <c r="W47" s="112" t="str">
        <f t="shared" si="2"/>
        <v>14.1</v>
      </c>
      <c r="X47" s="112"/>
      <c r="Y47" s="112" t="str">
        <f t="shared" si="3"/>
        <v>15.6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382</v>
      </c>
      <c r="G48" s="27" t="s">
        <v>78</v>
      </c>
      <c r="H48" s="27" t="s">
        <v>78</v>
      </c>
      <c r="I48" s="27" t="s">
        <v>383</v>
      </c>
      <c r="J48" s="27" t="s">
        <v>78</v>
      </c>
      <c r="K48" s="27" t="s">
        <v>78</v>
      </c>
      <c r="L48" s="27" t="s">
        <v>181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383</v>
      </c>
      <c r="S48" s="25" t="s">
        <v>382</v>
      </c>
      <c r="T48" s="70" t="s">
        <v>182</v>
      </c>
      <c r="U48" s="114" t="str">
        <f t="shared" si="1"/>
        <v>31</v>
      </c>
      <c r="V48" s="112"/>
      <c r="W48" s="112" t="str">
        <f t="shared" si="2"/>
        <v>23</v>
      </c>
      <c r="X48" s="112"/>
      <c r="Y48" s="112" t="str">
        <f t="shared" si="3"/>
        <v>27</v>
      </c>
      <c r="Z48" s="112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384</v>
      </c>
      <c r="G49" s="27" t="s">
        <v>78</v>
      </c>
      <c r="H49" s="27" t="s">
        <v>78</v>
      </c>
      <c r="I49" s="27" t="s">
        <v>385</v>
      </c>
      <c r="J49" s="27" t="s">
        <v>78</v>
      </c>
      <c r="K49" s="27" t="s">
        <v>78</v>
      </c>
      <c r="L49" s="27" t="s">
        <v>386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386</v>
      </c>
      <c r="S49" s="25" t="s">
        <v>384</v>
      </c>
      <c r="T49" s="70" t="s">
        <v>387</v>
      </c>
      <c r="U49" s="114" t="str">
        <f t="shared" si="1"/>
        <v>91</v>
      </c>
      <c r="V49" s="112"/>
      <c r="W49" s="112" t="str">
        <f t="shared" si="2"/>
        <v>67</v>
      </c>
      <c r="X49" s="112"/>
      <c r="Y49" s="112" t="str">
        <f t="shared" si="3"/>
        <v>81</v>
      </c>
      <c r="Z49" s="112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188</v>
      </c>
      <c r="S50" s="25" t="s">
        <v>188</v>
      </c>
      <c r="T50" s="70" t="s">
        <v>188</v>
      </c>
      <c r="U50" s="114" t="str">
        <f t="shared" si="1"/>
        <v>&lt;0.02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191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191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0.000001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140</v>
      </c>
      <c r="G53" s="27" t="s">
        <v>78</v>
      </c>
      <c r="H53" s="38" t="s">
        <v>78</v>
      </c>
      <c r="I53" s="27" t="s">
        <v>140</v>
      </c>
      <c r="J53" s="38" t="s">
        <v>78</v>
      </c>
      <c r="K53" s="38" t="s">
        <v>78</v>
      </c>
      <c r="L53" s="27" t="s">
        <v>140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140</v>
      </c>
      <c r="S53" s="25" t="s">
        <v>140</v>
      </c>
      <c r="T53" s="70" t="s">
        <v>140</v>
      </c>
      <c r="U53" s="114" t="str">
        <f t="shared" si="1"/>
        <v>&lt;0.002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192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192</v>
      </c>
      <c r="S54" s="25" t="s">
        <v>192</v>
      </c>
      <c r="T54" s="70" t="s">
        <v>192</v>
      </c>
      <c r="U54" s="114" t="str">
        <f t="shared" si="1"/>
        <v>&lt;0.0005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132</v>
      </c>
      <c r="I55" s="27" t="s">
        <v>342</v>
      </c>
      <c r="J55" s="27" t="s">
        <v>133</v>
      </c>
      <c r="K55" s="27" t="s">
        <v>132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342</v>
      </c>
      <c r="S55" s="25" t="s">
        <v>194</v>
      </c>
      <c r="T55" s="70" t="s">
        <v>132</v>
      </c>
      <c r="U55" s="114" t="str">
        <f t="shared" si="1"/>
        <v>1.0</v>
      </c>
      <c r="V55" s="112"/>
      <c r="W55" s="112" t="str">
        <f t="shared" si="2"/>
        <v>0.4</v>
      </c>
      <c r="X55" s="112"/>
      <c r="Y55" s="112" t="str">
        <f t="shared" si="3"/>
        <v>0.7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196</v>
      </c>
      <c r="G56" s="27" t="s">
        <v>195</v>
      </c>
      <c r="H56" s="27" t="s">
        <v>122</v>
      </c>
      <c r="I56" s="27" t="s">
        <v>122</v>
      </c>
      <c r="J56" s="27" t="s">
        <v>196</v>
      </c>
      <c r="K56" s="27" t="s">
        <v>122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130</v>
      </c>
      <c r="J59" s="27" t="s">
        <v>198</v>
      </c>
      <c r="K59" s="27" t="s">
        <v>198</v>
      </c>
      <c r="L59" s="27" t="s">
        <v>132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132</v>
      </c>
      <c r="S59" s="25" t="s">
        <v>198</v>
      </c>
      <c r="T59" s="70" t="s">
        <v>198</v>
      </c>
      <c r="U59" s="114" t="str">
        <f>R59</f>
        <v>0.7</v>
      </c>
      <c r="V59" s="112"/>
      <c r="W59" s="112" t="str">
        <f>IF(LEFT(R59,1)="&lt;","-",IF(AA59=1,"-",S59))</f>
        <v>&lt;0.5</v>
      </c>
      <c r="X59" s="112"/>
      <c r="Y59" s="112" t="str">
        <f>IF(LEFT(R59,1)="&lt;","-",IF(AA59=1,"-",T59))</f>
        <v>&lt;0.5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200</v>
      </c>
      <c r="G7" s="27" t="s">
        <v>259</v>
      </c>
      <c r="H7" s="27" t="s">
        <v>237</v>
      </c>
      <c r="I7" s="27" t="s">
        <v>210</v>
      </c>
      <c r="J7" s="27" t="s">
        <v>203</v>
      </c>
      <c r="K7" s="27" t="s">
        <v>389</v>
      </c>
      <c r="L7" s="27" t="s">
        <v>278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203</v>
      </c>
      <c r="S7" s="25" t="s">
        <v>200</v>
      </c>
      <c r="T7" s="70" t="s">
        <v>293</v>
      </c>
      <c r="U7" s="114" t="str">
        <f>R7</f>
        <v>27.5</v>
      </c>
      <c r="V7" s="112"/>
      <c r="W7" s="112" t="str">
        <f>IF(R7=S7,"-",S7)</f>
        <v>8.0</v>
      </c>
      <c r="X7" s="112"/>
      <c r="Y7" s="112" t="str">
        <f>IF(R7=T7,"-",T7)</f>
        <v>20.4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234</v>
      </c>
      <c r="G8" s="27" t="s">
        <v>390</v>
      </c>
      <c r="H8" s="27" t="s">
        <v>124</v>
      </c>
      <c r="I8" s="27" t="s">
        <v>372</v>
      </c>
      <c r="J8" s="27" t="s">
        <v>229</v>
      </c>
      <c r="K8" s="27" t="s">
        <v>127</v>
      </c>
      <c r="L8" s="27" t="s">
        <v>201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229</v>
      </c>
      <c r="S8" s="25" t="s">
        <v>234</v>
      </c>
      <c r="T8" s="70" t="s">
        <v>212</v>
      </c>
      <c r="U8" s="114" t="str">
        <f>R8</f>
        <v>24.5</v>
      </c>
      <c r="V8" s="112"/>
      <c r="W8" s="112" t="str">
        <f>IF(R8=S8,"-",S8)</f>
        <v>9.0</v>
      </c>
      <c r="X8" s="112"/>
      <c r="Y8" s="112" t="str">
        <f>IF(R8=T8,"-",T8)</f>
        <v>18.2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131</v>
      </c>
      <c r="H9" s="103" t="s">
        <v>130</v>
      </c>
      <c r="I9" s="103" t="s">
        <v>130</v>
      </c>
      <c r="J9" s="103" t="s">
        <v>130</v>
      </c>
      <c r="K9" s="103" t="s">
        <v>130</v>
      </c>
      <c r="L9" s="103" t="s">
        <v>131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194</v>
      </c>
      <c r="T9" s="71" t="s">
        <v>131</v>
      </c>
      <c r="U9" s="121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391</v>
      </c>
      <c r="J32" s="38" t="s">
        <v>78</v>
      </c>
      <c r="K32" s="38" t="s">
        <v>78</v>
      </c>
      <c r="L32" s="38" t="s">
        <v>265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391</v>
      </c>
      <c r="S32" s="25" t="s">
        <v>152</v>
      </c>
      <c r="T32" s="70" t="s">
        <v>214</v>
      </c>
      <c r="U32" s="114" t="str">
        <f t="shared" si="1"/>
        <v>0.019</v>
      </c>
      <c r="V32" s="112"/>
      <c r="W32" s="112" t="str">
        <f t="shared" si="2"/>
        <v>0.002</v>
      </c>
      <c r="X32" s="112"/>
      <c r="Y32" s="112" t="str">
        <f t="shared" si="3"/>
        <v>0.011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158</v>
      </c>
      <c r="J33" s="38" t="s">
        <v>78</v>
      </c>
      <c r="K33" s="38" t="s">
        <v>78</v>
      </c>
      <c r="L33" s="38" t="s">
        <v>150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158</v>
      </c>
      <c r="S33" s="25" t="s">
        <v>140</v>
      </c>
      <c r="T33" s="70" t="s">
        <v>153</v>
      </c>
      <c r="U33" s="114" t="str">
        <f t="shared" si="1"/>
        <v>0.009</v>
      </c>
      <c r="V33" s="112"/>
      <c r="W33" s="112" t="str">
        <f t="shared" si="2"/>
        <v>&lt;0.002</v>
      </c>
      <c r="X33" s="112"/>
      <c r="Y33" s="112" t="str">
        <f t="shared" si="3"/>
        <v>0.005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157</v>
      </c>
      <c r="T34" s="70" t="s">
        <v>151</v>
      </c>
      <c r="U34" s="114" t="str">
        <f t="shared" si="1"/>
        <v>0.006</v>
      </c>
      <c r="V34" s="112"/>
      <c r="W34" s="112" t="str">
        <f t="shared" si="2"/>
        <v>0.003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158</v>
      </c>
      <c r="G36" s="38" t="s">
        <v>78</v>
      </c>
      <c r="H36" s="38" t="s">
        <v>78</v>
      </c>
      <c r="I36" s="38" t="s">
        <v>392</v>
      </c>
      <c r="J36" s="38" t="s">
        <v>78</v>
      </c>
      <c r="K36" s="38" t="s">
        <v>78</v>
      </c>
      <c r="L36" s="38" t="s">
        <v>283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392</v>
      </c>
      <c r="S36" s="25" t="s">
        <v>158</v>
      </c>
      <c r="T36" s="70" t="s">
        <v>319</v>
      </c>
      <c r="U36" s="114" t="str">
        <f t="shared" si="1"/>
        <v>0.038</v>
      </c>
      <c r="V36" s="112"/>
      <c r="W36" s="112" t="str">
        <f t="shared" si="2"/>
        <v>0.009</v>
      </c>
      <c r="X36" s="112"/>
      <c r="Y36" s="112" t="str">
        <f t="shared" si="3"/>
        <v>0.024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213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159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0.006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151</v>
      </c>
      <c r="T38" s="70" t="s">
        <v>158</v>
      </c>
      <c r="U38" s="114" t="str">
        <f t="shared" si="1"/>
        <v>0.013</v>
      </c>
      <c r="V38" s="112"/>
      <c r="W38" s="112" t="str">
        <f t="shared" si="2"/>
        <v>0.004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162</v>
      </c>
      <c r="I42" s="27" t="s">
        <v>163</v>
      </c>
      <c r="J42" s="27" t="s">
        <v>163</v>
      </c>
      <c r="K42" s="27" t="s">
        <v>163</v>
      </c>
      <c r="L42" s="27" t="s">
        <v>162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161</v>
      </c>
      <c r="T42" s="70" t="s">
        <v>162</v>
      </c>
      <c r="U42" s="114" t="str">
        <f t="shared" si="1"/>
        <v>0.02</v>
      </c>
      <c r="V42" s="112"/>
      <c r="W42" s="112" t="str">
        <f t="shared" si="2"/>
        <v>&lt;0.01</v>
      </c>
      <c r="X42" s="112"/>
      <c r="Y42" s="112" t="str">
        <f t="shared" si="3"/>
        <v>0.01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393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393</v>
      </c>
      <c r="S45" s="25" t="s">
        <v>393</v>
      </c>
      <c r="T45" s="70" t="s">
        <v>393</v>
      </c>
      <c r="U45" s="114" t="str">
        <f t="shared" si="1"/>
        <v>10.9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170</v>
      </c>
      <c r="G47" s="27" t="s">
        <v>244</v>
      </c>
      <c r="H47" s="27" t="s">
        <v>394</v>
      </c>
      <c r="I47" s="27" t="s">
        <v>353</v>
      </c>
      <c r="J47" s="27" t="s">
        <v>219</v>
      </c>
      <c r="K47" s="27" t="s">
        <v>172</v>
      </c>
      <c r="L47" s="27" t="s">
        <v>381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394</v>
      </c>
      <c r="S47" s="25" t="s">
        <v>170</v>
      </c>
      <c r="T47" s="70" t="s">
        <v>172</v>
      </c>
      <c r="U47" s="114" t="str">
        <f t="shared" si="1"/>
        <v>17.3</v>
      </c>
      <c r="V47" s="112"/>
      <c r="W47" s="112" t="str">
        <f t="shared" si="2"/>
        <v>11.7</v>
      </c>
      <c r="X47" s="112"/>
      <c r="Y47" s="112" t="str">
        <f t="shared" si="3"/>
        <v>14.8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383</v>
      </c>
      <c r="S48" s="25" t="s">
        <v>383</v>
      </c>
      <c r="T48" s="70" t="s">
        <v>383</v>
      </c>
      <c r="U48" s="114" t="str">
        <f t="shared" si="1"/>
        <v>31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395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395</v>
      </c>
      <c r="S49" s="25" t="s">
        <v>395</v>
      </c>
      <c r="T49" s="70" t="s">
        <v>395</v>
      </c>
      <c r="U49" s="114" t="str">
        <f t="shared" si="1"/>
        <v>87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190</v>
      </c>
      <c r="K51" s="27" t="s">
        <v>190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132</v>
      </c>
      <c r="I55" s="27" t="s">
        <v>342</v>
      </c>
      <c r="J55" s="27" t="s">
        <v>134</v>
      </c>
      <c r="K55" s="27" t="s">
        <v>132</v>
      </c>
      <c r="L55" s="27" t="s">
        <v>396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194</v>
      </c>
      <c r="T55" s="70" t="s">
        <v>132</v>
      </c>
      <c r="U55" s="114" t="str">
        <f t="shared" si="1"/>
        <v>1.1</v>
      </c>
      <c r="V55" s="112"/>
      <c r="W55" s="112" t="str">
        <f t="shared" si="2"/>
        <v>0.4</v>
      </c>
      <c r="X55" s="112"/>
      <c r="Y55" s="112" t="str">
        <f t="shared" si="3"/>
        <v>0.7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122</v>
      </c>
      <c r="G56" s="27" t="s">
        <v>195</v>
      </c>
      <c r="H56" s="27" t="s">
        <v>122</v>
      </c>
      <c r="I56" s="27" t="s">
        <v>122</v>
      </c>
      <c r="J56" s="27" t="s">
        <v>122</v>
      </c>
      <c r="K56" s="27" t="s">
        <v>122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122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7.6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169</v>
      </c>
      <c r="G7" s="27" t="s">
        <v>310</v>
      </c>
      <c r="H7" s="27" t="s">
        <v>295</v>
      </c>
      <c r="I7" s="27" t="s">
        <v>260</v>
      </c>
      <c r="J7" s="27" t="s">
        <v>118</v>
      </c>
      <c r="K7" s="27" t="s">
        <v>398</v>
      </c>
      <c r="L7" s="27" t="s">
        <v>259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169</v>
      </c>
      <c r="T7" s="70" t="s">
        <v>356</v>
      </c>
      <c r="U7" s="114" t="str">
        <f>R7</f>
        <v>29.0</v>
      </c>
      <c r="V7" s="112"/>
      <c r="W7" s="112" t="str">
        <f>IF(R7=S7,"-",S7)</f>
        <v>12.8</v>
      </c>
      <c r="X7" s="112"/>
      <c r="Y7" s="112" t="str">
        <f>IF(R7=T7,"-",T7)</f>
        <v>21.7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257</v>
      </c>
      <c r="G8" s="27" t="s">
        <v>258</v>
      </c>
      <c r="H8" s="27" t="s">
        <v>205</v>
      </c>
      <c r="I8" s="27" t="s">
        <v>326</v>
      </c>
      <c r="J8" s="27" t="s">
        <v>352</v>
      </c>
      <c r="K8" s="27" t="s">
        <v>204</v>
      </c>
      <c r="L8" s="27" t="s">
        <v>205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352</v>
      </c>
      <c r="S8" s="25" t="s">
        <v>257</v>
      </c>
      <c r="T8" s="70" t="s">
        <v>399</v>
      </c>
      <c r="U8" s="114" t="str">
        <f>R8</f>
        <v>27.1</v>
      </c>
      <c r="V8" s="112"/>
      <c r="W8" s="112" t="str">
        <f>IF(R8=S8,"-",S8)</f>
        <v>9.5</v>
      </c>
      <c r="X8" s="112"/>
      <c r="Y8" s="112" t="str">
        <f>IF(R8=T8,"-",T8)</f>
        <v>20.2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194</v>
      </c>
      <c r="J9" s="103" t="s">
        <v>194</v>
      </c>
      <c r="K9" s="103" t="s">
        <v>194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193</v>
      </c>
      <c r="T9" s="71" t="s">
        <v>194</v>
      </c>
      <c r="U9" s="121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264</v>
      </c>
      <c r="J32" s="38" t="s">
        <v>78</v>
      </c>
      <c r="K32" s="38" t="s">
        <v>78</v>
      </c>
      <c r="L32" s="38" t="s">
        <v>218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264</v>
      </c>
      <c r="S32" s="25" t="s">
        <v>152</v>
      </c>
      <c r="T32" s="70" t="s">
        <v>265</v>
      </c>
      <c r="U32" s="114" t="str">
        <f t="shared" si="1"/>
        <v>0.023</v>
      </c>
      <c r="V32" s="112"/>
      <c r="W32" s="112" t="str">
        <f t="shared" si="2"/>
        <v>0.002</v>
      </c>
      <c r="X32" s="112"/>
      <c r="Y32" s="112" t="str">
        <f t="shared" si="3"/>
        <v>0.012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213</v>
      </c>
      <c r="J33" s="38" t="s">
        <v>78</v>
      </c>
      <c r="K33" s="38" t="s">
        <v>78</v>
      </c>
      <c r="L33" s="38" t="s">
        <v>157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213</v>
      </c>
      <c r="S33" s="25" t="s">
        <v>140</v>
      </c>
      <c r="T33" s="70" t="s">
        <v>151</v>
      </c>
      <c r="U33" s="114" t="str">
        <f t="shared" si="1"/>
        <v>0.008</v>
      </c>
      <c r="V33" s="112"/>
      <c r="W33" s="112" t="str">
        <f t="shared" si="2"/>
        <v>&lt;0.002</v>
      </c>
      <c r="X33" s="112"/>
      <c r="Y33" s="112" t="str">
        <f t="shared" si="3"/>
        <v>0.004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151</v>
      </c>
      <c r="T34" s="70" t="s">
        <v>153</v>
      </c>
      <c r="U34" s="114" t="str">
        <f t="shared" si="1"/>
        <v>0.006</v>
      </c>
      <c r="V34" s="112"/>
      <c r="W34" s="112" t="str">
        <f t="shared" si="2"/>
        <v>0.004</v>
      </c>
      <c r="X34" s="112"/>
      <c r="Y34" s="112" t="str">
        <f t="shared" si="3"/>
        <v>0.005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240</v>
      </c>
      <c r="J36" s="38" t="s">
        <v>78</v>
      </c>
      <c r="K36" s="38" t="s">
        <v>78</v>
      </c>
      <c r="L36" s="38" t="s">
        <v>263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240</v>
      </c>
      <c r="S36" s="25" t="s">
        <v>218</v>
      </c>
      <c r="T36" s="70" t="s">
        <v>263</v>
      </c>
      <c r="U36" s="114" t="str">
        <f t="shared" si="1"/>
        <v>0.043</v>
      </c>
      <c r="V36" s="112"/>
      <c r="W36" s="112" t="str">
        <f t="shared" si="2"/>
        <v>0.010</v>
      </c>
      <c r="X36" s="112"/>
      <c r="Y36" s="112" t="str">
        <f t="shared" si="3"/>
        <v>0.026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218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218</v>
      </c>
      <c r="S37" s="25" t="s">
        <v>140</v>
      </c>
      <c r="T37" s="70" t="s">
        <v>153</v>
      </c>
      <c r="U37" s="114" t="str">
        <f t="shared" si="1"/>
        <v>0.010</v>
      </c>
      <c r="V37" s="112"/>
      <c r="W37" s="112" t="str">
        <f t="shared" si="2"/>
        <v>&lt;0.002</v>
      </c>
      <c r="X37" s="112"/>
      <c r="Y37" s="112" t="str">
        <f t="shared" si="3"/>
        <v>0.005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155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155</v>
      </c>
      <c r="S38" s="25" t="s">
        <v>151</v>
      </c>
      <c r="T38" s="70" t="s">
        <v>158</v>
      </c>
      <c r="U38" s="114" t="str">
        <f t="shared" si="1"/>
        <v>0.014</v>
      </c>
      <c r="V38" s="112"/>
      <c r="W38" s="112" t="str">
        <f t="shared" si="2"/>
        <v>0.004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162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161</v>
      </c>
      <c r="T42" s="70" t="s">
        <v>162</v>
      </c>
      <c r="U42" s="114" t="str">
        <f t="shared" si="1"/>
        <v>0.02</v>
      </c>
      <c r="V42" s="112"/>
      <c r="W42" s="112" t="str">
        <f t="shared" si="2"/>
        <v>&lt;0.01</v>
      </c>
      <c r="X42" s="112"/>
      <c r="Y42" s="112" t="str">
        <f t="shared" si="3"/>
        <v>0.01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400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400</v>
      </c>
      <c r="S45" s="25" t="s">
        <v>400</v>
      </c>
      <c r="T45" s="70" t="s">
        <v>400</v>
      </c>
      <c r="U45" s="114" t="str">
        <f t="shared" si="1"/>
        <v>10.7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247</v>
      </c>
      <c r="G47" s="27" t="s">
        <v>401</v>
      </c>
      <c r="H47" s="27" t="s">
        <v>314</v>
      </c>
      <c r="I47" s="27" t="s">
        <v>321</v>
      </c>
      <c r="J47" s="27" t="s">
        <v>278</v>
      </c>
      <c r="K47" s="27" t="s">
        <v>179</v>
      </c>
      <c r="L47" s="27" t="s">
        <v>341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314</v>
      </c>
      <c r="S47" s="25" t="s">
        <v>401</v>
      </c>
      <c r="T47" s="70" t="s">
        <v>268</v>
      </c>
      <c r="U47" s="114" t="str">
        <f t="shared" si="1"/>
        <v>17.5</v>
      </c>
      <c r="V47" s="112"/>
      <c r="W47" s="112" t="str">
        <f t="shared" si="2"/>
        <v>12.6</v>
      </c>
      <c r="X47" s="112"/>
      <c r="Y47" s="112" t="str">
        <f t="shared" si="3"/>
        <v>15.2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383</v>
      </c>
      <c r="S48" s="25" t="s">
        <v>383</v>
      </c>
      <c r="T48" s="70" t="s">
        <v>383</v>
      </c>
      <c r="U48" s="114" t="str">
        <f t="shared" si="1"/>
        <v>31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402</v>
      </c>
      <c r="S49" s="25" t="s">
        <v>402</v>
      </c>
      <c r="T49" s="70" t="s">
        <v>402</v>
      </c>
      <c r="U49" s="114" t="str">
        <f t="shared" si="1"/>
        <v>94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191</v>
      </c>
      <c r="K51" s="27" t="s">
        <v>190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130</v>
      </c>
      <c r="I55" s="27" t="s">
        <v>396</v>
      </c>
      <c r="J55" s="27" t="s">
        <v>134</v>
      </c>
      <c r="K55" s="27" t="s">
        <v>132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194</v>
      </c>
      <c r="T55" s="70" t="s">
        <v>132</v>
      </c>
      <c r="U55" s="114" t="str">
        <f t="shared" si="1"/>
        <v>1.1</v>
      </c>
      <c r="V55" s="112"/>
      <c r="W55" s="112" t="str">
        <f t="shared" si="2"/>
        <v>0.4</v>
      </c>
      <c r="X55" s="112"/>
      <c r="Y55" s="112" t="str">
        <f t="shared" si="3"/>
        <v>0.7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122</v>
      </c>
      <c r="G56" s="27" t="s">
        <v>195</v>
      </c>
      <c r="H56" s="27" t="s">
        <v>122</v>
      </c>
      <c r="I56" s="27" t="s">
        <v>196</v>
      </c>
      <c r="J56" s="27" t="s">
        <v>122</v>
      </c>
      <c r="K56" s="27" t="s">
        <v>196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404</v>
      </c>
      <c r="G7" s="27" t="s">
        <v>285</v>
      </c>
      <c r="H7" s="27" t="s">
        <v>365</v>
      </c>
      <c r="I7" s="27" t="s">
        <v>210</v>
      </c>
      <c r="J7" s="27" t="s">
        <v>363</v>
      </c>
      <c r="K7" s="27" t="s">
        <v>229</v>
      </c>
      <c r="L7" s="27" t="s">
        <v>223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363</v>
      </c>
      <c r="S7" s="25" t="s">
        <v>404</v>
      </c>
      <c r="T7" s="70" t="s">
        <v>328</v>
      </c>
      <c r="U7" s="114" t="str">
        <f>R7</f>
        <v>27.8</v>
      </c>
      <c r="V7" s="112"/>
      <c r="W7" s="112" t="str">
        <f>IF(R7=S7,"-",S7)</f>
        <v>10.2</v>
      </c>
      <c r="X7" s="112"/>
      <c r="Y7" s="112" t="str">
        <f>IF(R7=T7,"-",T7)</f>
        <v>20.3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277</v>
      </c>
      <c r="G8" s="27" t="s">
        <v>223</v>
      </c>
      <c r="H8" s="27" t="s">
        <v>115</v>
      </c>
      <c r="I8" s="27" t="s">
        <v>208</v>
      </c>
      <c r="J8" s="27" t="s">
        <v>309</v>
      </c>
      <c r="K8" s="27" t="s">
        <v>120</v>
      </c>
      <c r="L8" s="27" t="s">
        <v>211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309</v>
      </c>
      <c r="S8" s="25" t="s">
        <v>277</v>
      </c>
      <c r="T8" s="70" t="s">
        <v>348</v>
      </c>
      <c r="U8" s="114" t="str">
        <f>R8</f>
        <v>26.2</v>
      </c>
      <c r="V8" s="112"/>
      <c r="W8" s="112" t="str">
        <f>IF(R8=S8,"-",S8)</f>
        <v>8.5</v>
      </c>
      <c r="X8" s="112"/>
      <c r="Y8" s="112" t="str">
        <f>IF(R8=T8,"-",T8)</f>
        <v>19.3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238</v>
      </c>
      <c r="G9" s="103" t="s">
        <v>238</v>
      </c>
      <c r="H9" s="103" t="s">
        <v>238</v>
      </c>
      <c r="I9" s="103" t="s">
        <v>238</v>
      </c>
      <c r="J9" s="103" t="s">
        <v>238</v>
      </c>
      <c r="K9" s="103" t="s">
        <v>238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193</v>
      </c>
      <c r="S9" s="32" t="s">
        <v>238</v>
      </c>
      <c r="T9" s="71" t="s">
        <v>238</v>
      </c>
      <c r="U9" s="121" t="str">
        <f>R9</f>
        <v>0.3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0.2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151</v>
      </c>
      <c r="G32" s="38" t="s">
        <v>78</v>
      </c>
      <c r="H32" s="38" t="s">
        <v>78</v>
      </c>
      <c r="I32" s="38" t="s">
        <v>263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263</v>
      </c>
      <c r="S32" s="25" t="s">
        <v>151</v>
      </c>
      <c r="T32" s="70" t="s">
        <v>156</v>
      </c>
      <c r="U32" s="114" t="str">
        <f t="shared" si="1"/>
        <v>0.026</v>
      </c>
      <c r="V32" s="112"/>
      <c r="W32" s="112" t="str">
        <f t="shared" si="2"/>
        <v>0.004</v>
      </c>
      <c r="X32" s="112"/>
      <c r="Y32" s="112" t="str">
        <f t="shared" si="3"/>
        <v>0.013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152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152</v>
      </c>
      <c r="S33" s="25" t="s">
        <v>140</v>
      </c>
      <c r="T33" s="70" t="s">
        <v>140</v>
      </c>
      <c r="U33" s="114" t="str">
        <f t="shared" si="1"/>
        <v>0.002</v>
      </c>
      <c r="V33" s="112"/>
      <c r="W33" s="112" t="str">
        <f t="shared" si="2"/>
        <v>&lt;0.002</v>
      </c>
      <c r="X33" s="112"/>
      <c r="Y33" s="112" t="str">
        <f t="shared" si="3"/>
        <v>&lt;0.002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213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213</v>
      </c>
      <c r="S34" s="25" t="s">
        <v>153</v>
      </c>
      <c r="T34" s="70" t="s">
        <v>150</v>
      </c>
      <c r="U34" s="114" t="str">
        <f t="shared" si="1"/>
        <v>0.008</v>
      </c>
      <c r="V34" s="112"/>
      <c r="W34" s="112" t="str">
        <f t="shared" si="2"/>
        <v>0.005</v>
      </c>
      <c r="X34" s="112"/>
      <c r="Y34" s="112" t="str">
        <f t="shared" si="3"/>
        <v>0.007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330</v>
      </c>
      <c r="G36" s="38" t="s">
        <v>78</v>
      </c>
      <c r="H36" s="38" t="s">
        <v>78</v>
      </c>
      <c r="I36" s="38" t="s">
        <v>405</v>
      </c>
      <c r="J36" s="38" t="s">
        <v>78</v>
      </c>
      <c r="K36" s="38" t="s">
        <v>78</v>
      </c>
      <c r="L36" s="38" t="s">
        <v>242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405</v>
      </c>
      <c r="S36" s="25" t="s">
        <v>330</v>
      </c>
      <c r="T36" s="70" t="s">
        <v>406</v>
      </c>
      <c r="U36" s="114" t="str">
        <f t="shared" si="1"/>
        <v>0.048</v>
      </c>
      <c r="V36" s="112"/>
      <c r="W36" s="112" t="str">
        <f t="shared" si="2"/>
        <v>0.015</v>
      </c>
      <c r="X36" s="112"/>
      <c r="Y36" s="112" t="str">
        <f t="shared" si="3"/>
        <v>0.030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214</v>
      </c>
      <c r="J37" s="38" t="s">
        <v>78</v>
      </c>
      <c r="K37" s="38" t="s">
        <v>78</v>
      </c>
      <c r="L37" s="38" t="s">
        <v>151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214</v>
      </c>
      <c r="S37" s="25" t="s">
        <v>140</v>
      </c>
      <c r="T37" s="70" t="s">
        <v>153</v>
      </c>
      <c r="U37" s="114" t="str">
        <f t="shared" si="1"/>
        <v>0.011</v>
      </c>
      <c r="V37" s="112"/>
      <c r="W37" s="112" t="str">
        <f t="shared" si="2"/>
        <v>&lt;0.002</v>
      </c>
      <c r="X37" s="112"/>
      <c r="Y37" s="112" t="str">
        <f t="shared" si="3"/>
        <v>0.005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330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330</v>
      </c>
      <c r="S38" s="25" t="s">
        <v>159</v>
      </c>
      <c r="T38" s="70" t="s">
        <v>218</v>
      </c>
      <c r="U38" s="114" t="str">
        <f t="shared" si="1"/>
        <v>0.015</v>
      </c>
      <c r="V38" s="112"/>
      <c r="W38" s="112" t="str">
        <f t="shared" si="2"/>
        <v>0.006</v>
      </c>
      <c r="X38" s="112"/>
      <c r="Y38" s="112" t="str">
        <f t="shared" si="3"/>
        <v>0.010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162</v>
      </c>
      <c r="I42" s="27" t="s">
        <v>163</v>
      </c>
      <c r="J42" s="27" t="s">
        <v>163</v>
      </c>
      <c r="K42" s="27" t="s">
        <v>163</v>
      </c>
      <c r="L42" s="27" t="s">
        <v>162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161</v>
      </c>
      <c r="T42" s="70" t="s">
        <v>162</v>
      </c>
      <c r="U42" s="114" t="str">
        <f t="shared" si="1"/>
        <v>0.02</v>
      </c>
      <c r="V42" s="112"/>
      <c r="W42" s="112" t="str">
        <f t="shared" si="2"/>
        <v>&lt;0.01</v>
      </c>
      <c r="X42" s="112"/>
      <c r="Y42" s="112" t="str">
        <f t="shared" si="3"/>
        <v>0.01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162</v>
      </c>
      <c r="G43" s="27" t="s">
        <v>161</v>
      </c>
      <c r="H43" s="27" t="s">
        <v>162</v>
      </c>
      <c r="I43" s="27" t="s">
        <v>163</v>
      </c>
      <c r="J43" s="27" t="s">
        <v>162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161</v>
      </c>
      <c r="T43" s="70" t="s">
        <v>161</v>
      </c>
      <c r="U43" s="114" t="str">
        <f t="shared" si="1"/>
        <v>0.02</v>
      </c>
      <c r="V43" s="112"/>
      <c r="W43" s="112" t="str">
        <f t="shared" si="2"/>
        <v>&lt;0.01</v>
      </c>
      <c r="X43" s="112"/>
      <c r="Y43" s="112" t="str">
        <f t="shared" si="3"/>
        <v>&lt;0.01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167</v>
      </c>
      <c r="S45" s="25" t="s">
        <v>167</v>
      </c>
      <c r="T45" s="70" t="s">
        <v>167</v>
      </c>
      <c r="U45" s="114" t="str">
        <f t="shared" si="1"/>
        <v>10.6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349</v>
      </c>
      <c r="G47" s="27" t="s">
        <v>278</v>
      </c>
      <c r="H47" s="27" t="s">
        <v>223</v>
      </c>
      <c r="I47" s="27" t="s">
        <v>321</v>
      </c>
      <c r="J47" s="27" t="s">
        <v>232</v>
      </c>
      <c r="K47" s="27" t="s">
        <v>223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232</v>
      </c>
      <c r="S47" s="25" t="s">
        <v>349</v>
      </c>
      <c r="T47" s="70" t="s">
        <v>307</v>
      </c>
      <c r="U47" s="114" t="str">
        <f t="shared" si="1"/>
        <v>18.5</v>
      </c>
      <c r="V47" s="112"/>
      <c r="W47" s="112" t="str">
        <f t="shared" si="2"/>
        <v>13.7</v>
      </c>
      <c r="X47" s="112"/>
      <c r="Y47" s="112" t="str">
        <f t="shared" si="3"/>
        <v>15.6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383</v>
      </c>
      <c r="S48" s="25" t="s">
        <v>383</v>
      </c>
      <c r="T48" s="70" t="s">
        <v>383</v>
      </c>
      <c r="U48" s="114" t="str">
        <f t="shared" si="1"/>
        <v>31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407</v>
      </c>
      <c r="S49" s="25" t="s">
        <v>407</v>
      </c>
      <c r="T49" s="70" t="s">
        <v>407</v>
      </c>
      <c r="U49" s="114" t="str">
        <f t="shared" si="1"/>
        <v>88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272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272</v>
      </c>
      <c r="S51" s="25" t="s">
        <v>191</v>
      </c>
      <c r="T51" s="70" t="s">
        <v>190</v>
      </c>
      <c r="U51" s="114" t="str">
        <f t="shared" si="1"/>
        <v>0.000003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131</v>
      </c>
      <c r="H55" s="27" t="s">
        <v>130</v>
      </c>
      <c r="I55" s="27" t="s">
        <v>342</v>
      </c>
      <c r="J55" s="27" t="s">
        <v>131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342</v>
      </c>
      <c r="S55" s="25" t="s">
        <v>194</v>
      </c>
      <c r="T55" s="70" t="s">
        <v>130</v>
      </c>
      <c r="U55" s="114" t="str">
        <f t="shared" si="1"/>
        <v>1.0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122</v>
      </c>
      <c r="G56" s="27" t="s">
        <v>122</v>
      </c>
      <c r="H56" s="27" t="s">
        <v>251</v>
      </c>
      <c r="I56" s="27" t="s">
        <v>122</v>
      </c>
      <c r="J56" s="27" t="s">
        <v>251</v>
      </c>
      <c r="K56" s="27" t="s">
        <v>196</v>
      </c>
      <c r="L56" s="27" t="s">
        <v>251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251</v>
      </c>
      <c r="S56" s="25" t="s">
        <v>196</v>
      </c>
      <c r="T56" s="70" t="s">
        <v>122</v>
      </c>
      <c r="U56" s="114" t="str">
        <f t="shared" si="1"/>
        <v>7.7</v>
      </c>
      <c r="V56" s="112"/>
      <c r="W56" s="112" t="str">
        <f t="shared" si="2"/>
        <v>7.5</v>
      </c>
      <c r="X56" s="112"/>
      <c r="Y56" s="112" t="str">
        <f t="shared" si="3"/>
        <v>7.6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247</v>
      </c>
      <c r="G7" s="27" t="s">
        <v>247</v>
      </c>
      <c r="H7" s="27" t="s">
        <v>372</v>
      </c>
      <c r="I7" s="27" t="s">
        <v>204</v>
      </c>
      <c r="J7" s="27" t="s">
        <v>409</v>
      </c>
      <c r="K7" s="27" t="s">
        <v>260</v>
      </c>
      <c r="L7" s="27" t="s">
        <v>310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409</v>
      </c>
      <c r="S7" s="25" t="s">
        <v>247</v>
      </c>
      <c r="T7" s="70" t="s">
        <v>206</v>
      </c>
      <c r="U7" s="114" t="str">
        <f>R7</f>
        <v>28.1</v>
      </c>
      <c r="V7" s="112"/>
      <c r="W7" s="112" t="str">
        <f>IF(R7=S7,"-",S7)</f>
        <v>13.0</v>
      </c>
      <c r="X7" s="112"/>
      <c r="Y7" s="112" t="str">
        <f>IF(R7=T7,"-",T7)</f>
        <v>21.4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329</v>
      </c>
      <c r="G8" s="27" t="s">
        <v>176</v>
      </c>
      <c r="H8" s="27" t="s">
        <v>259</v>
      </c>
      <c r="I8" s="27" t="s">
        <v>304</v>
      </c>
      <c r="J8" s="27" t="s">
        <v>255</v>
      </c>
      <c r="K8" s="27" t="s">
        <v>410</v>
      </c>
      <c r="L8" s="27" t="s">
        <v>208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255</v>
      </c>
      <c r="S8" s="25" t="s">
        <v>329</v>
      </c>
      <c r="T8" s="70" t="s">
        <v>399</v>
      </c>
      <c r="U8" s="114" t="str">
        <f>R8</f>
        <v>28.5</v>
      </c>
      <c r="V8" s="112"/>
      <c r="W8" s="112" t="str">
        <f>IF(R8=S8,"-",S8)</f>
        <v>7.0</v>
      </c>
      <c r="X8" s="112"/>
      <c r="Y8" s="112" t="str">
        <f>IF(R8=T8,"-",T8)</f>
        <v>20.2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194</v>
      </c>
      <c r="J9" s="103" t="s">
        <v>193</v>
      </c>
      <c r="K9" s="103" t="s">
        <v>238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194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283</v>
      </c>
      <c r="J32" s="38" t="s">
        <v>78</v>
      </c>
      <c r="K32" s="38" t="s">
        <v>78</v>
      </c>
      <c r="L32" s="38" t="s">
        <v>213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283</v>
      </c>
      <c r="S32" s="25" t="s">
        <v>152</v>
      </c>
      <c r="T32" s="70" t="s">
        <v>265</v>
      </c>
      <c r="U32" s="114" t="str">
        <f t="shared" si="1"/>
        <v>0.025</v>
      </c>
      <c r="V32" s="112"/>
      <c r="W32" s="112" t="str">
        <f t="shared" si="2"/>
        <v>0.002</v>
      </c>
      <c r="X32" s="112"/>
      <c r="Y32" s="112" t="str">
        <f t="shared" si="3"/>
        <v>0.012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158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158</v>
      </c>
      <c r="S33" s="25" t="s">
        <v>140</v>
      </c>
      <c r="T33" s="70" t="s">
        <v>157</v>
      </c>
      <c r="U33" s="114" t="str">
        <f t="shared" si="1"/>
        <v>0.009</v>
      </c>
      <c r="V33" s="112"/>
      <c r="W33" s="112" t="str">
        <f t="shared" si="2"/>
        <v>&lt;0.002</v>
      </c>
      <c r="X33" s="112"/>
      <c r="Y33" s="112" t="str">
        <f t="shared" si="3"/>
        <v>0.003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150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150</v>
      </c>
      <c r="S34" s="25" t="s">
        <v>151</v>
      </c>
      <c r="T34" s="70" t="s">
        <v>159</v>
      </c>
      <c r="U34" s="114" t="str">
        <f t="shared" si="1"/>
        <v>0.007</v>
      </c>
      <c r="V34" s="112"/>
      <c r="W34" s="112" t="str">
        <f t="shared" si="2"/>
        <v>0.004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357</v>
      </c>
      <c r="J36" s="38" t="s">
        <v>78</v>
      </c>
      <c r="K36" s="38" t="s">
        <v>78</v>
      </c>
      <c r="L36" s="38" t="s">
        <v>319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357</v>
      </c>
      <c r="S36" s="25" t="s">
        <v>218</v>
      </c>
      <c r="T36" s="70" t="s">
        <v>216</v>
      </c>
      <c r="U36" s="114" t="str">
        <f t="shared" si="1"/>
        <v>0.047</v>
      </c>
      <c r="V36" s="112"/>
      <c r="W36" s="112" t="str">
        <f t="shared" si="2"/>
        <v>0.010</v>
      </c>
      <c r="X36" s="112"/>
      <c r="Y36" s="112" t="str">
        <f t="shared" si="3"/>
        <v>0.027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218</v>
      </c>
      <c r="J37" s="38" t="s">
        <v>78</v>
      </c>
      <c r="K37" s="38" t="s">
        <v>78</v>
      </c>
      <c r="L37" s="38" t="s">
        <v>151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218</v>
      </c>
      <c r="S37" s="25" t="s">
        <v>140</v>
      </c>
      <c r="T37" s="70" t="s">
        <v>153</v>
      </c>
      <c r="U37" s="114" t="str">
        <f t="shared" si="1"/>
        <v>0.010</v>
      </c>
      <c r="V37" s="112"/>
      <c r="W37" s="112" t="str">
        <f t="shared" si="2"/>
        <v>&lt;0.002</v>
      </c>
      <c r="X37" s="112"/>
      <c r="Y37" s="112" t="str">
        <f t="shared" si="3"/>
        <v>0.005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330</v>
      </c>
      <c r="J38" s="38" t="s">
        <v>78</v>
      </c>
      <c r="K38" s="38" t="s">
        <v>78</v>
      </c>
      <c r="L38" s="38" t="s">
        <v>158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330</v>
      </c>
      <c r="S38" s="25" t="s">
        <v>151</v>
      </c>
      <c r="T38" s="70" t="s">
        <v>158</v>
      </c>
      <c r="U38" s="114" t="str">
        <f t="shared" si="1"/>
        <v>0.015</v>
      </c>
      <c r="V38" s="112"/>
      <c r="W38" s="112" t="str">
        <f t="shared" si="2"/>
        <v>0.004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162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161</v>
      </c>
      <c r="T42" s="70" t="s">
        <v>162</v>
      </c>
      <c r="U42" s="114" t="str">
        <f t="shared" si="1"/>
        <v>0.02</v>
      </c>
      <c r="V42" s="112"/>
      <c r="W42" s="112" t="str">
        <f t="shared" si="2"/>
        <v>&lt;0.01</v>
      </c>
      <c r="X42" s="112"/>
      <c r="Y42" s="112" t="str">
        <f t="shared" si="3"/>
        <v>0.01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167</v>
      </c>
      <c r="S45" s="25" t="s">
        <v>167</v>
      </c>
      <c r="T45" s="70" t="s">
        <v>167</v>
      </c>
      <c r="U45" s="114" t="str">
        <f t="shared" si="1"/>
        <v>10.6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244</v>
      </c>
      <c r="G47" s="27" t="s">
        <v>278</v>
      </c>
      <c r="H47" s="27" t="s">
        <v>219</v>
      </c>
      <c r="I47" s="27" t="s">
        <v>321</v>
      </c>
      <c r="J47" s="27" t="s">
        <v>232</v>
      </c>
      <c r="K47" s="27" t="s">
        <v>219</v>
      </c>
      <c r="L47" s="27" t="s">
        <v>178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232</v>
      </c>
      <c r="S47" s="25" t="s">
        <v>244</v>
      </c>
      <c r="T47" s="70" t="s">
        <v>278</v>
      </c>
      <c r="U47" s="114" t="str">
        <f t="shared" si="1"/>
        <v>18.5</v>
      </c>
      <c r="V47" s="112"/>
      <c r="W47" s="112" t="str">
        <f t="shared" si="2"/>
        <v>12.9</v>
      </c>
      <c r="X47" s="112"/>
      <c r="Y47" s="112" t="str">
        <f t="shared" si="3"/>
        <v>15.5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383</v>
      </c>
      <c r="S48" s="25" t="s">
        <v>383</v>
      </c>
      <c r="T48" s="70" t="s">
        <v>383</v>
      </c>
      <c r="U48" s="114" t="str">
        <f t="shared" si="1"/>
        <v>31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411</v>
      </c>
      <c r="S49" s="25" t="s">
        <v>411</v>
      </c>
      <c r="T49" s="70" t="s">
        <v>411</v>
      </c>
      <c r="U49" s="114" t="str">
        <f t="shared" si="1"/>
        <v>92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190</v>
      </c>
      <c r="H51" s="27" t="s">
        <v>190</v>
      </c>
      <c r="I51" s="27" t="s">
        <v>272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272</v>
      </c>
      <c r="S51" s="25" t="s">
        <v>191</v>
      </c>
      <c r="T51" s="70" t="s">
        <v>190</v>
      </c>
      <c r="U51" s="114" t="str">
        <f t="shared" si="1"/>
        <v>0.000003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131</v>
      </c>
      <c r="H55" s="27" t="s">
        <v>132</v>
      </c>
      <c r="I55" s="27" t="s">
        <v>396</v>
      </c>
      <c r="J55" s="27" t="s">
        <v>130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194</v>
      </c>
      <c r="T55" s="70" t="s">
        <v>130</v>
      </c>
      <c r="U55" s="114" t="str">
        <f t="shared" si="1"/>
        <v>1.1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122</v>
      </c>
      <c r="G56" s="27" t="s">
        <v>196</v>
      </c>
      <c r="H56" s="27" t="s">
        <v>196</v>
      </c>
      <c r="I56" s="27" t="s">
        <v>122</v>
      </c>
      <c r="J56" s="27" t="s">
        <v>122</v>
      </c>
      <c r="K56" s="27" t="s">
        <v>195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200</v>
      </c>
      <c r="G7" s="27" t="s">
        <v>78</v>
      </c>
      <c r="H7" s="27" t="s">
        <v>78</v>
      </c>
      <c r="I7" s="27" t="s">
        <v>413</v>
      </c>
      <c r="J7" s="27" t="s">
        <v>78</v>
      </c>
      <c r="K7" s="27" t="s">
        <v>78</v>
      </c>
      <c r="L7" s="27" t="s">
        <v>115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413</v>
      </c>
      <c r="S7" s="25" t="s">
        <v>200</v>
      </c>
      <c r="T7" s="70" t="s">
        <v>353</v>
      </c>
      <c r="U7" s="114" t="str">
        <f>R7</f>
        <v>20.1</v>
      </c>
      <c r="V7" s="112"/>
      <c r="W7" s="112" t="str">
        <f>IF(R7=S7,"-",S7)</f>
        <v>8.0</v>
      </c>
      <c r="X7" s="112"/>
      <c r="Y7" s="112" t="str">
        <f>IF(R7=T7,"-",T7)</f>
        <v>16.0</v>
      </c>
      <c r="Z7" s="112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414</v>
      </c>
      <c r="G8" s="27" t="s">
        <v>78</v>
      </c>
      <c r="H8" s="27" t="s">
        <v>78</v>
      </c>
      <c r="I8" s="27" t="s">
        <v>249</v>
      </c>
      <c r="J8" s="27" t="s">
        <v>78</v>
      </c>
      <c r="K8" s="27" t="s">
        <v>78</v>
      </c>
      <c r="L8" s="27" t="s">
        <v>129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129</v>
      </c>
      <c r="S8" s="25" t="s">
        <v>414</v>
      </c>
      <c r="T8" s="70" t="s">
        <v>253</v>
      </c>
      <c r="U8" s="114" t="str">
        <f>R8</f>
        <v>18.3</v>
      </c>
      <c r="V8" s="112"/>
      <c r="W8" s="112" t="str">
        <f>IF(R8=S8,"-",S8)</f>
        <v>6.5</v>
      </c>
      <c r="X8" s="112"/>
      <c r="Y8" s="112" t="str">
        <f>IF(R8=T8,"-",T8)</f>
        <v>13.3</v>
      </c>
      <c r="Z8" s="112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130</v>
      </c>
      <c r="G9" s="103" t="s">
        <v>78</v>
      </c>
      <c r="H9" s="103" t="s">
        <v>78</v>
      </c>
      <c r="I9" s="103" t="s">
        <v>130</v>
      </c>
      <c r="J9" s="103" t="s">
        <v>78</v>
      </c>
      <c r="K9" s="103" t="s">
        <v>78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194</v>
      </c>
      <c r="T9" s="71" t="s">
        <v>131</v>
      </c>
      <c r="U9" s="121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78</v>
      </c>
      <c r="H10" s="62" t="s">
        <v>78</v>
      </c>
      <c r="I10" s="62" t="s">
        <v>135</v>
      </c>
      <c r="J10" s="62" t="s">
        <v>78</v>
      </c>
      <c r="K10" s="62" t="s">
        <v>78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78</v>
      </c>
      <c r="H11" s="27" t="s">
        <v>78</v>
      </c>
      <c r="I11" s="27" t="s">
        <v>136</v>
      </c>
      <c r="J11" s="27" t="s">
        <v>78</v>
      </c>
      <c r="K11" s="27" t="s">
        <v>78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137</v>
      </c>
      <c r="G12" s="27" t="s">
        <v>78</v>
      </c>
      <c r="H12" s="38" t="s">
        <v>78</v>
      </c>
      <c r="I12" s="27" t="s">
        <v>137</v>
      </c>
      <c r="J12" s="38" t="s">
        <v>78</v>
      </c>
      <c r="K12" s="38" t="s">
        <v>78</v>
      </c>
      <c r="L12" s="27" t="s">
        <v>137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137</v>
      </c>
      <c r="S12" s="25" t="s">
        <v>137</v>
      </c>
      <c r="T12" s="70" t="s">
        <v>137</v>
      </c>
      <c r="U12" s="129" t="str">
        <f>R12</f>
        <v>&lt;0.0003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138</v>
      </c>
      <c r="G13" s="27" t="s">
        <v>78</v>
      </c>
      <c r="H13" s="38" t="s">
        <v>78</v>
      </c>
      <c r="I13" s="27" t="s">
        <v>138</v>
      </c>
      <c r="J13" s="38" t="s">
        <v>78</v>
      </c>
      <c r="K13" s="38" t="s">
        <v>78</v>
      </c>
      <c r="L13" s="27" t="s">
        <v>138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138</v>
      </c>
      <c r="S13" s="25" t="s">
        <v>138</v>
      </c>
      <c r="T13" s="70" t="s">
        <v>138</v>
      </c>
      <c r="U13" s="114" t="str">
        <f t="shared" ref="U13:U56" si="1">R13</f>
        <v>&lt;0.00005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139</v>
      </c>
      <c r="G14" s="27" t="s">
        <v>78</v>
      </c>
      <c r="H14" s="38" t="s">
        <v>78</v>
      </c>
      <c r="I14" s="27" t="s">
        <v>139</v>
      </c>
      <c r="J14" s="38" t="s">
        <v>78</v>
      </c>
      <c r="K14" s="38" t="s">
        <v>78</v>
      </c>
      <c r="L14" s="27" t="s">
        <v>139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139</v>
      </c>
      <c r="S14" s="25" t="s">
        <v>139</v>
      </c>
      <c r="T14" s="70" t="s">
        <v>139</v>
      </c>
      <c r="U14" s="114" t="str">
        <f t="shared" si="1"/>
        <v>&lt;0.001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139</v>
      </c>
      <c r="G16" s="27" t="s">
        <v>78</v>
      </c>
      <c r="H16" s="38" t="s">
        <v>78</v>
      </c>
      <c r="I16" s="27" t="s">
        <v>139</v>
      </c>
      <c r="J16" s="38" t="s">
        <v>78</v>
      </c>
      <c r="K16" s="38" t="s">
        <v>78</v>
      </c>
      <c r="L16" s="27" t="s">
        <v>139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139</v>
      </c>
      <c r="S16" s="25" t="s">
        <v>139</v>
      </c>
      <c r="T16" s="70" t="s">
        <v>139</v>
      </c>
      <c r="U16" s="114" t="str">
        <f t="shared" si="1"/>
        <v>&lt;0.001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141</v>
      </c>
      <c r="G18" s="27" t="s">
        <v>78</v>
      </c>
      <c r="H18" s="38" t="s">
        <v>78</v>
      </c>
      <c r="I18" s="27" t="s">
        <v>141</v>
      </c>
      <c r="J18" s="38" t="s">
        <v>78</v>
      </c>
      <c r="K18" s="38" t="s">
        <v>78</v>
      </c>
      <c r="L18" s="27" t="s">
        <v>141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141</v>
      </c>
      <c r="S18" s="25" t="s">
        <v>141</v>
      </c>
      <c r="T18" s="70" t="s">
        <v>141</v>
      </c>
      <c r="U18" s="130" t="str">
        <f>R18</f>
        <v>&lt;0.004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131</v>
      </c>
      <c r="G20" s="27" t="s">
        <v>78</v>
      </c>
      <c r="H20" s="38" t="s">
        <v>78</v>
      </c>
      <c r="I20" s="27" t="s">
        <v>194</v>
      </c>
      <c r="J20" s="38" t="s">
        <v>78</v>
      </c>
      <c r="K20" s="38" t="s">
        <v>78</v>
      </c>
      <c r="L20" s="27" t="s">
        <v>130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130</v>
      </c>
      <c r="S20" s="25" t="s">
        <v>194</v>
      </c>
      <c r="T20" s="70" t="s">
        <v>131</v>
      </c>
      <c r="U20" s="114" t="str">
        <f t="shared" si="1"/>
        <v>0.6</v>
      </c>
      <c r="V20" s="112"/>
      <c r="W20" s="112" t="str">
        <f t="shared" si="2"/>
        <v>0.4</v>
      </c>
      <c r="X20" s="112"/>
      <c r="Y20" s="112" t="str">
        <f t="shared" si="3"/>
        <v>0.5</v>
      </c>
      <c r="Z20" s="112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143</v>
      </c>
      <c r="G21" s="27" t="s">
        <v>78</v>
      </c>
      <c r="H21" s="38" t="s">
        <v>78</v>
      </c>
      <c r="I21" s="27" t="s">
        <v>143</v>
      </c>
      <c r="J21" s="38" t="s">
        <v>78</v>
      </c>
      <c r="K21" s="38" t="s">
        <v>78</v>
      </c>
      <c r="L21" s="27" t="s">
        <v>143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143</v>
      </c>
      <c r="S21" s="25" t="s">
        <v>143</v>
      </c>
      <c r="T21" s="70" t="s">
        <v>143</v>
      </c>
      <c r="U21" s="114" t="str">
        <f t="shared" si="1"/>
        <v>&lt;0.08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145</v>
      </c>
      <c r="G22" s="27" t="s">
        <v>78</v>
      </c>
      <c r="H22" s="38" t="s">
        <v>78</v>
      </c>
      <c r="I22" s="27" t="s">
        <v>145</v>
      </c>
      <c r="J22" s="38" t="s">
        <v>78</v>
      </c>
      <c r="K22" s="38" t="s">
        <v>78</v>
      </c>
      <c r="L22" s="27" t="s">
        <v>145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145</v>
      </c>
      <c r="S22" s="25" t="s">
        <v>145</v>
      </c>
      <c r="T22" s="70" t="s">
        <v>145</v>
      </c>
      <c r="U22" s="114" t="str">
        <f t="shared" si="1"/>
        <v>&lt;0.1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146</v>
      </c>
      <c r="G23" s="27" t="s">
        <v>78</v>
      </c>
      <c r="H23" s="38" t="s">
        <v>78</v>
      </c>
      <c r="I23" s="27" t="s">
        <v>146</v>
      </c>
      <c r="J23" s="38" t="s">
        <v>78</v>
      </c>
      <c r="K23" s="38" t="s">
        <v>78</v>
      </c>
      <c r="L23" s="27" t="s">
        <v>146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146</v>
      </c>
      <c r="S23" s="25" t="s">
        <v>146</v>
      </c>
      <c r="T23" s="70" t="s">
        <v>146</v>
      </c>
      <c r="U23" s="114" t="str">
        <f t="shared" si="1"/>
        <v>&lt;0.0002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147</v>
      </c>
      <c r="G24" s="27" t="s">
        <v>78</v>
      </c>
      <c r="H24" s="38" t="s">
        <v>78</v>
      </c>
      <c r="I24" s="27" t="s">
        <v>147</v>
      </c>
      <c r="J24" s="38" t="s">
        <v>78</v>
      </c>
      <c r="K24" s="38" t="s">
        <v>78</v>
      </c>
      <c r="L24" s="27" t="s">
        <v>147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147</v>
      </c>
      <c r="S24" s="25" t="s">
        <v>147</v>
      </c>
      <c r="T24" s="70" t="s">
        <v>147</v>
      </c>
      <c r="U24" s="114" t="str">
        <f t="shared" si="1"/>
        <v>&lt;0.005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140</v>
      </c>
      <c r="G25" s="27" t="s">
        <v>78</v>
      </c>
      <c r="H25" s="38" t="s">
        <v>78</v>
      </c>
      <c r="I25" s="27" t="s">
        <v>140</v>
      </c>
      <c r="J25" s="38" t="s">
        <v>78</v>
      </c>
      <c r="K25" s="38" t="s">
        <v>78</v>
      </c>
      <c r="L25" s="27" t="s">
        <v>140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140</v>
      </c>
      <c r="S25" s="25" t="s">
        <v>140</v>
      </c>
      <c r="T25" s="70" t="s">
        <v>140</v>
      </c>
      <c r="U25" s="114" t="str">
        <f t="shared" si="1"/>
        <v>&lt;0.002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139</v>
      </c>
      <c r="G26" s="27" t="s">
        <v>78</v>
      </c>
      <c r="H26" s="38" t="s">
        <v>78</v>
      </c>
      <c r="I26" s="27" t="s">
        <v>139</v>
      </c>
      <c r="J26" s="38" t="s">
        <v>78</v>
      </c>
      <c r="K26" s="38" t="s">
        <v>78</v>
      </c>
      <c r="L26" s="27" t="s">
        <v>139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139</v>
      </c>
      <c r="S26" s="25" t="s">
        <v>139</v>
      </c>
      <c r="T26" s="70" t="s">
        <v>139</v>
      </c>
      <c r="U26" s="114" t="str">
        <f t="shared" si="1"/>
        <v>&lt;0.001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139</v>
      </c>
      <c r="G27" s="27" t="s">
        <v>78</v>
      </c>
      <c r="H27" s="38" t="s">
        <v>78</v>
      </c>
      <c r="I27" s="27" t="s">
        <v>139</v>
      </c>
      <c r="J27" s="38" t="s">
        <v>78</v>
      </c>
      <c r="K27" s="38" t="s">
        <v>78</v>
      </c>
      <c r="L27" s="27" t="s">
        <v>139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139</v>
      </c>
      <c r="S27" s="25" t="s">
        <v>139</v>
      </c>
      <c r="T27" s="70" t="s">
        <v>139</v>
      </c>
      <c r="U27" s="114" t="str">
        <f t="shared" si="1"/>
        <v>&lt;0.001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139</v>
      </c>
      <c r="G28" s="27" t="s">
        <v>78</v>
      </c>
      <c r="H28" s="38" t="s">
        <v>78</v>
      </c>
      <c r="I28" s="27" t="s">
        <v>139</v>
      </c>
      <c r="J28" s="38" t="s">
        <v>78</v>
      </c>
      <c r="K28" s="38" t="s">
        <v>78</v>
      </c>
      <c r="L28" s="27" t="s">
        <v>139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139</v>
      </c>
      <c r="S28" s="25" t="s">
        <v>139</v>
      </c>
      <c r="T28" s="70" t="s">
        <v>139</v>
      </c>
      <c r="U28" s="114" t="str">
        <f t="shared" si="1"/>
        <v>&lt;0.001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139</v>
      </c>
      <c r="G29" s="27" t="s">
        <v>78</v>
      </c>
      <c r="H29" s="38" t="s">
        <v>78</v>
      </c>
      <c r="I29" s="27" t="s">
        <v>139</v>
      </c>
      <c r="J29" s="38" t="s">
        <v>78</v>
      </c>
      <c r="K29" s="38" t="s">
        <v>78</v>
      </c>
      <c r="L29" s="27" t="s">
        <v>139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139</v>
      </c>
      <c r="S29" s="25" t="s">
        <v>139</v>
      </c>
      <c r="T29" s="70" t="s">
        <v>139</v>
      </c>
      <c r="U29" s="114" t="str">
        <f t="shared" si="1"/>
        <v>&lt;0.001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149</v>
      </c>
      <c r="G30" s="38" t="s">
        <v>78</v>
      </c>
      <c r="H30" s="38" t="s">
        <v>78</v>
      </c>
      <c r="I30" s="38" t="s">
        <v>297</v>
      </c>
      <c r="J30" s="38" t="s">
        <v>78</v>
      </c>
      <c r="K30" s="38" t="s">
        <v>78</v>
      </c>
      <c r="L30" s="38" t="s">
        <v>144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149</v>
      </c>
      <c r="T30" s="70" t="s">
        <v>346</v>
      </c>
      <c r="U30" s="114" t="str">
        <f t="shared" si="1"/>
        <v>0.11</v>
      </c>
      <c r="V30" s="112"/>
      <c r="W30" s="112" t="str">
        <f t="shared" si="2"/>
        <v>0.07</v>
      </c>
      <c r="X30" s="112"/>
      <c r="Y30" s="112" t="str">
        <f t="shared" si="3"/>
        <v>0.09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151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151</v>
      </c>
      <c r="S34" s="25" t="s">
        <v>152</v>
      </c>
      <c r="T34" s="70" t="s">
        <v>157</v>
      </c>
      <c r="U34" s="114" t="str">
        <f t="shared" si="1"/>
        <v>0.004</v>
      </c>
      <c r="V34" s="112"/>
      <c r="W34" s="112" t="str">
        <f t="shared" si="2"/>
        <v>0.002</v>
      </c>
      <c r="X34" s="112"/>
      <c r="Y34" s="112" t="str">
        <f t="shared" si="3"/>
        <v>0.003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157</v>
      </c>
      <c r="G36" s="38" t="s">
        <v>78</v>
      </c>
      <c r="H36" s="38" t="s">
        <v>78</v>
      </c>
      <c r="I36" s="38" t="s">
        <v>159</v>
      </c>
      <c r="J36" s="38" t="s">
        <v>78</v>
      </c>
      <c r="K36" s="38" t="s">
        <v>78</v>
      </c>
      <c r="L36" s="38" t="s">
        <v>213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213</v>
      </c>
      <c r="S36" s="25" t="s">
        <v>157</v>
      </c>
      <c r="T36" s="70" t="s">
        <v>159</v>
      </c>
      <c r="U36" s="114" t="str">
        <f t="shared" si="1"/>
        <v>0.008</v>
      </c>
      <c r="V36" s="112"/>
      <c r="W36" s="112" t="str">
        <f t="shared" si="2"/>
        <v>0.003</v>
      </c>
      <c r="X36" s="112"/>
      <c r="Y36" s="112" t="str">
        <f t="shared" si="3"/>
        <v>0.006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171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152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171</v>
      </c>
      <c r="T38" s="70" t="s">
        <v>152</v>
      </c>
      <c r="U38" s="114" t="str">
        <f t="shared" si="1"/>
        <v>0.002</v>
      </c>
      <c r="V38" s="112"/>
      <c r="W38" s="112" t="str">
        <f t="shared" si="2"/>
        <v>0.001</v>
      </c>
      <c r="X38" s="112"/>
      <c r="Y38" s="112" t="str">
        <f t="shared" si="3"/>
        <v>0.002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171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139</v>
      </c>
      <c r="T39" s="70" t="s">
        <v>171</v>
      </c>
      <c r="U39" s="114" t="str">
        <f t="shared" si="1"/>
        <v>0.002</v>
      </c>
      <c r="V39" s="112"/>
      <c r="W39" s="112" t="str">
        <f t="shared" si="2"/>
        <v>&lt;0.001</v>
      </c>
      <c r="X39" s="112"/>
      <c r="Y39" s="112" t="str">
        <f t="shared" si="3"/>
        <v>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78</v>
      </c>
      <c r="H42" s="27" t="s">
        <v>78</v>
      </c>
      <c r="I42" s="27" t="s">
        <v>161</v>
      </c>
      <c r="J42" s="27" t="s">
        <v>78</v>
      </c>
      <c r="K42" s="27" t="s">
        <v>78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78</v>
      </c>
      <c r="H43" s="27" t="s">
        <v>78</v>
      </c>
      <c r="I43" s="27" t="s">
        <v>161</v>
      </c>
      <c r="J43" s="27" t="s">
        <v>78</v>
      </c>
      <c r="K43" s="27" t="s">
        <v>78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196</v>
      </c>
      <c r="G45" s="27" t="s">
        <v>78</v>
      </c>
      <c r="H45" s="38" t="s">
        <v>78</v>
      </c>
      <c r="I45" s="27" t="s">
        <v>415</v>
      </c>
      <c r="J45" s="38" t="s">
        <v>78</v>
      </c>
      <c r="K45" s="38" t="s">
        <v>78</v>
      </c>
      <c r="L45" s="27" t="s">
        <v>416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416</v>
      </c>
      <c r="S45" s="25" t="s">
        <v>196</v>
      </c>
      <c r="T45" s="70" t="s">
        <v>417</v>
      </c>
      <c r="U45" s="114" t="str">
        <f t="shared" si="1"/>
        <v>9.1</v>
      </c>
      <c r="V45" s="112"/>
      <c r="W45" s="112" t="str">
        <f t="shared" si="2"/>
        <v>7.5</v>
      </c>
      <c r="X45" s="112"/>
      <c r="Y45" s="112" t="str">
        <f t="shared" si="3"/>
        <v>8.4</v>
      </c>
      <c r="Z45" s="112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78</v>
      </c>
      <c r="H46" s="27" t="s">
        <v>78</v>
      </c>
      <c r="I46" s="27" t="s">
        <v>139</v>
      </c>
      <c r="J46" s="27" t="s">
        <v>78</v>
      </c>
      <c r="K46" s="27" t="s">
        <v>78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170</v>
      </c>
      <c r="G47" s="27" t="s">
        <v>78</v>
      </c>
      <c r="H47" s="27" t="s">
        <v>78</v>
      </c>
      <c r="I47" s="27" t="s">
        <v>418</v>
      </c>
      <c r="J47" s="27" t="s">
        <v>78</v>
      </c>
      <c r="K47" s="27" t="s">
        <v>78</v>
      </c>
      <c r="L47" s="27" t="s">
        <v>419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170</v>
      </c>
      <c r="S47" s="25" t="s">
        <v>419</v>
      </c>
      <c r="T47" s="70" t="s">
        <v>420</v>
      </c>
      <c r="U47" s="114" t="str">
        <f t="shared" si="1"/>
        <v>11.7</v>
      </c>
      <c r="V47" s="112"/>
      <c r="W47" s="112" t="str">
        <f t="shared" si="2"/>
        <v>9.7</v>
      </c>
      <c r="X47" s="112"/>
      <c r="Y47" s="112" t="str">
        <f t="shared" si="3"/>
        <v>10.5</v>
      </c>
      <c r="Z47" s="112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300</v>
      </c>
      <c r="G48" s="27" t="s">
        <v>78</v>
      </c>
      <c r="H48" s="27" t="s">
        <v>78</v>
      </c>
      <c r="I48" s="27" t="s">
        <v>181</v>
      </c>
      <c r="J48" s="27" t="s">
        <v>78</v>
      </c>
      <c r="K48" s="27" t="s">
        <v>78</v>
      </c>
      <c r="L48" s="27" t="s">
        <v>421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421</v>
      </c>
      <c r="S48" s="25" t="s">
        <v>300</v>
      </c>
      <c r="T48" s="70" t="s">
        <v>422</v>
      </c>
      <c r="U48" s="114" t="str">
        <f t="shared" si="1"/>
        <v>32</v>
      </c>
      <c r="V48" s="112"/>
      <c r="W48" s="112" t="str">
        <f t="shared" si="2"/>
        <v>26</v>
      </c>
      <c r="X48" s="112"/>
      <c r="Y48" s="112" t="str">
        <f t="shared" si="3"/>
        <v>29</v>
      </c>
      <c r="Z48" s="112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423</v>
      </c>
      <c r="G49" s="27" t="s">
        <v>78</v>
      </c>
      <c r="H49" s="27" t="s">
        <v>78</v>
      </c>
      <c r="I49" s="27" t="s">
        <v>185</v>
      </c>
      <c r="J49" s="27" t="s">
        <v>78</v>
      </c>
      <c r="K49" s="27" t="s">
        <v>78</v>
      </c>
      <c r="L49" s="27" t="s">
        <v>185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185</v>
      </c>
      <c r="S49" s="25" t="s">
        <v>423</v>
      </c>
      <c r="T49" s="70" t="s">
        <v>315</v>
      </c>
      <c r="U49" s="114" t="str">
        <f t="shared" si="1"/>
        <v>80</v>
      </c>
      <c r="V49" s="112"/>
      <c r="W49" s="112" t="str">
        <f t="shared" si="2"/>
        <v>69</v>
      </c>
      <c r="X49" s="112"/>
      <c r="Y49" s="112" t="str">
        <f t="shared" si="3"/>
        <v>76</v>
      </c>
      <c r="Z49" s="112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188</v>
      </c>
      <c r="S50" s="25" t="s">
        <v>188</v>
      </c>
      <c r="T50" s="70" t="s">
        <v>188</v>
      </c>
      <c r="U50" s="114" t="str">
        <f t="shared" si="1"/>
        <v>&lt;0.02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140</v>
      </c>
      <c r="G53" s="27" t="s">
        <v>78</v>
      </c>
      <c r="H53" s="38" t="s">
        <v>78</v>
      </c>
      <c r="I53" s="27" t="s">
        <v>140</v>
      </c>
      <c r="J53" s="38" t="s">
        <v>78</v>
      </c>
      <c r="K53" s="38" t="s">
        <v>78</v>
      </c>
      <c r="L53" s="27" t="s">
        <v>140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140</v>
      </c>
      <c r="S53" s="25" t="s">
        <v>140</v>
      </c>
      <c r="T53" s="70" t="s">
        <v>140</v>
      </c>
      <c r="U53" s="114" t="str">
        <f t="shared" si="1"/>
        <v>&lt;0.002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192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192</v>
      </c>
      <c r="S54" s="25" t="s">
        <v>192</v>
      </c>
      <c r="T54" s="70" t="s">
        <v>192</v>
      </c>
      <c r="U54" s="114" t="str">
        <f t="shared" si="1"/>
        <v>&lt;0.0005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78</v>
      </c>
      <c r="H55" s="27" t="s">
        <v>78</v>
      </c>
      <c r="I55" s="27" t="s">
        <v>424</v>
      </c>
      <c r="J55" s="27" t="s">
        <v>78</v>
      </c>
      <c r="K55" s="27" t="s">
        <v>78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329</v>
      </c>
      <c r="G56" s="27" t="s">
        <v>78</v>
      </c>
      <c r="H56" s="27" t="s">
        <v>78</v>
      </c>
      <c r="I56" s="27" t="s">
        <v>329</v>
      </c>
      <c r="J56" s="27" t="s">
        <v>78</v>
      </c>
      <c r="K56" s="27" t="s">
        <v>78</v>
      </c>
      <c r="L56" s="27" t="s">
        <v>425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425</v>
      </c>
      <c r="S56" s="25" t="s">
        <v>329</v>
      </c>
      <c r="T56" s="70" t="s">
        <v>329</v>
      </c>
      <c r="U56" s="114" t="str">
        <f t="shared" si="1"/>
        <v>7.1</v>
      </c>
      <c r="V56" s="112"/>
      <c r="W56" s="112" t="str">
        <f t="shared" si="2"/>
        <v>7.0</v>
      </c>
      <c r="X56" s="112"/>
      <c r="Y56" s="112" t="str">
        <f t="shared" si="3"/>
        <v>7.0</v>
      </c>
      <c r="Z56" s="112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78</v>
      </c>
      <c r="H57" s="38" t="s">
        <v>78</v>
      </c>
      <c r="I57" s="38" t="s">
        <v>197</v>
      </c>
      <c r="J57" s="38" t="s">
        <v>78</v>
      </c>
      <c r="K57" s="38" t="s">
        <v>78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2" t="s">
        <v>64</v>
      </c>
      <c r="X57" s="112"/>
      <c r="Y57" s="112" t="s">
        <v>64</v>
      </c>
      <c r="Z57" s="112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78</v>
      </c>
      <c r="H58" s="27" t="s">
        <v>78</v>
      </c>
      <c r="I58" s="27" t="s">
        <v>197</v>
      </c>
      <c r="J58" s="27" t="s">
        <v>78</v>
      </c>
      <c r="K58" s="27" t="s">
        <v>78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2" t="s">
        <v>64</v>
      </c>
      <c r="X58" s="112"/>
      <c r="Y58" s="112" t="s">
        <v>64</v>
      </c>
      <c r="Z58" s="112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78</v>
      </c>
      <c r="H59" s="27" t="s">
        <v>78</v>
      </c>
      <c r="I59" s="27" t="s">
        <v>198</v>
      </c>
      <c r="J59" s="27" t="s">
        <v>78</v>
      </c>
      <c r="K59" s="27" t="s">
        <v>78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78</v>
      </c>
      <c r="H60" s="31" t="s">
        <v>78</v>
      </c>
      <c r="I60" s="31" t="s">
        <v>145</v>
      </c>
      <c r="J60" s="31" t="s">
        <v>78</v>
      </c>
      <c r="K60" s="31" t="s">
        <v>78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199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200</v>
      </c>
      <c r="G7" s="27" t="s">
        <v>201</v>
      </c>
      <c r="H7" s="27" t="s">
        <v>114</v>
      </c>
      <c r="I7" s="27" t="s">
        <v>202</v>
      </c>
      <c r="J7" s="27" t="s">
        <v>203</v>
      </c>
      <c r="K7" s="27" t="s">
        <v>204</v>
      </c>
      <c r="L7" s="27" t="s">
        <v>205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203</v>
      </c>
      <c r="S7" s="25" t="s">
        <v>200</v>
      </c>
      <c r="T7" s="70" t="s">
        <v>206</v>
      </c>
      <c r="U7" s="114" t="str">
        <f>R7</f>
        <v>27.5</v>
      </c>
      <c r="V7" s="112"/>
      <c r="W7" s="112" t="str">
        <f>IF(R7=S7,"-",S7)</f>
        <v>8.0</v>
      </c>
      <c r="X7" s="112"/>
      <c r="Y7" s="112" t="str">
        <f>IF(R7=T7,"-",T7)</f>
        <v>21.4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207</v>
      </c>
      <c r="G8" s="27" t="s">
        <v>168</v>
      </c>
      <c r="H8" s="27" t="s">
        <v>208</v>
      </c>
      <c r="I8" s="27" t="s">
        <v>209</v>
      </c>
      <c r="J8" s="27" t="s">
        <v>210</v>
      </c>
      <c r="K8" s="27" t="s">
        <v>211</v>
      </c>
      <c r="L8" s="27" t="s">
        <v>124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210</v>
      </c>
      <c r="S8" s="25" t="s">
        <v>207</v>
      </c>
      <c r="T8" s="70" t="s">
        <v>212</v>
      </c>
      <c r="U8" s="114" t="str">
        <f>R8</f>
        <v>25.5</v>
      </c>
      <c r="V8" s="112"/>
      <c r="W8" s="112" t="str">
        <f>IF(R8=S8,"-",S8)</f>
        <v>6.7</v>
      </c>
      <c r="X8" s="112"/>
      <c r="Y8" s="112" t="str">
        <f>IF(R8=T8,"-",T8)</f>
        <v>18.2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130</v>
      </c>
      <c r="J9" s="103" t="s">
        <v>130</v>
      </c>
      <c r="K9" s="103" t="s">
        <v>130</v>
      </c>
      <c r="L9" s="103" t="s">
        <v>131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194</v>
      </c>
      <c r="T9" s="71" t="s">
        <v>131</v>
      </c>
      <c r="U9" s="121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213</v>
      </c>
      <c r="J32" s="38" t="s">
        <v>78</v>
      </c>
      <c r="K32" s="38" t="s">
        <v>78</v>
      </c>
      <c r="L32" s="38" t="s">
        <v>214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214</v>
      </c>
      <c r="S32" s="25" t="s">
        <v>139</v>
      </c>
      <c r="T32" s="70" t="s">
        <v>159</v>
      </c>
      <c r="U32" s="114" t="str">
        <f t="shared" si="1"/>
        <v>0.011</v>
      </c>
      <c r="V32" s="112"/>
      <c r="W32" s="112" t="str">
        <f t="shared" si="2"/>
        <v>&lt;0.001</v>
      </c>
      <c r="X32" s="112"/>
      <c r="Y32" s="112" t="str">
        <f t="shared" si="3"/>
        <v>0.006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159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159</v>
      </c>
      <c r="S33" s="25" t="s">
        <v>140</v>
      </c>
      <c r="T33" s="70" t="s">
        <v>151</v>
      </c>
      <c r="U33" s="114" t="str">
        <f t="shared" si="1"/>
        <v>0.006</v>
      </c>
      <c r="V33" s="112"/>
      <c r="W33" s="112" t="str">
        <f t="shared" si="2"/>
        <v>&lt;0.002</v>
      </c>
      <c r="X33" s="112"/>
      <c r="Y33" s="112" t="str">
        <f t="shared" si="3"/>
        <v>0.004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152</v>
      </c>
      <c r="T34" s="70" t="s">
        <v>151</v>
      </c>
      <c r="U34" s="114" t="str">
        <f t="shared" si="1"/>
        <v>0.006</v>
      </c>
      <c r="V34" s="112"/>
      <c r="W34" s="112" t="str">
        <f t="shared" si="2"/>
        <v>0.002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215</v>
      </c>
      <c r="J36" s="38" t="s">
        <v>78</v>
      </c>
      <c r="K36" s="38" t="s">
        <v>78</v>
      </c>
      <c r="L36" s="38" t="s">
        <v>216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216</v>
      </c>
      <c r="S36" s="25" t="s">
        <v>151</v>
      </c>
      <c r="T36" s="70" t="s">
        <v>217</v>
      </c>
      <c r="U36" s="114" t="str">
        <f t="shared" si="1"/>
        <v>0.027</v>
      </c>
      <c r="V36" s="112"/>
      <c r="W36" s="112" t="str">
        <f t="shared" si="2"/>
        <v>0.004</v>
      </c>
      <c r="X36" s="112"/>
      <c r="Y36" s="112" t="str">
        <f t="shared" si="3"/>
        <v>0.018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153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159</v>
      </c>
      <c r="S37" s="25" t="s">
        <v>140</v>
      </c>
      <c r="T37" s="70" t="s">
        <v>151</v>
      </c>
      <c r="U37" s="114" t="str">
        <f t="shared" si="1"/>
        <v>0.006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152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218</v>
      </c>
      <c r="S38" s="25" t="s">
        <v>152</v>
      </c>
      <c r="T38" s="70" t="s">
        <v>150</v>
      </c>
      <c r="U38" s="114" t="str">
        <f t="shared" si="1"/>
        <v>0.010</v>
      </c>
      <c r="V38" s="112"/>
      <c r="W38" s="112" t="str">
        <f t="shared" si="2"/>
        <v>0.002</v>
      </c>
      <c r="X38" s="112"/>
      <c r="Y38" s="112" t="str">
        <f t="shared" si="3"/>
        <v>0.007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164</v>
      </c>
      <c r="I42" s="27" t="s">
        <v>164</v>
      </c>
      <c r="J42" s="27" t="s">
        <v>165</v>
      </c>
      <c r="K42" s="27" t="s">
        <v>166</v>
      </c>
      <c r="L42" s="27" t="s">
        <v>164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168</v>
      </c>
      <c r="S45" s="25" t="s">
        <v>168</v>
      </c>
      <c r="T45" s="70" t="s">
        <v>168</v>
      </c>
      <c r="U45" s="114" t="str">
        <f t="shared" si="1"/>
        <v>11.6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152</v>
      </c>
      <c r="I46" s="27" t="s">
        <v>171</v>
      </c>
      <c r="J46" s="27" t="s">
        <v>152</v>
      </c>
      <c r="K46" s="27" t="s">
        <v>139</v>
      </c>
      <c r="L46" s="27" t="s">
        <v>151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151</v>
      </c>
      <c r="S46" s="25" t="s">
        <v>139</v>
      </c>
      <c r="T46" s="70" t="s">
        <v>171</v>
      </c>
      <c r="U46" s="114" t="str">
        <f t="shared" si="1"/>
        <v>0.004</v>
      </c>
      <c r="V46" s="112"/>
      <c r="W46" s="112" t="str">
        <f t="shared" si="2"/>
        <v>&lt;0.001</v>
      </c>
      <c r="X46" s="112"/>
      <c r="Y46" s="112" t="str">
        <f t="shared" si="3"/>
        <v>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219</v>
      </c>
      <c r="G47" s="27" t="s">
        <v>220</v>
      </c>
      <c r="H47" s="27" t="s">
        <v>175</v>
      </c>
      <c r="I47" s="27" t="s">
        <v>221</v>
      </c>
      <c r="J47" s="27" t="s">
        <v>222</v>
      </c>
      <c r="K47" s="27" t="s">
        <v>223</v>
      </c>
      <c r="L47" s="27" t="s">
        <v>224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224</v>
      </c>
      <c r="S47" s="25" t="s">
        <v>220</v>
      </c>
      <c r="T47" s="70" t="s">
        <v>172</v>
      </c>
      <c r="U47" s="114" t="str">
        <f t="shared" si="1"/>
        <v>17.0</v>
      </c>
      <c r="V47" s="112"/>
      <c r="W47" s="112" t="str">
        <f t="shared" si="2"/>
        <v>12.4</v>
      </c>
      <c r="X47" s="112"/>
      <c r="Y47" s="112" t="str">
        <f t="shared" si="3"/>
        <v>14.8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182</v>
      </c>
      <c r="S48" s="25" t="s">
        <v>182</v>
      </c>
      <c r="T48" s="70" t="s">
        <v>182</v>
      </c>
      <c r="U48" s="114" t="str">
        <f t="shared" si="1"/>
        <v>27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186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186</v>
      </c>
      <c r="S49" s="25" t="s">
        <v>186</v>
      </c>
      <c r="T49" s="70" t="s">
        <v>186</v>
      </c>
      <c r="U49" s="114" t="str">
        <f t="shared" si="1"/>
        <v>72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132</v>
      </c>
      <c r="I55" s="27" t="s">
        <v>134</v>
      </c>
      <c r="J55" s="27" t="s">
        <v>134</v>
      </c>
      <c r="K55" s="27" t="s">
        <v>130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194</v>
      </c>
      <c r="T55" s="70" t="s">
        <v>132</v>
      </c>
      <c r="U55" s="114" t="str">
        <f t="shared" si="1"/>
        <v>0.9</v>
      </c>
      <c r="V55" s="112"/>
      <c r="W55" s="112" t="str">
        <f t="shared" si="2"/>
        <v>0.4</v>
      </c>
      <c r="X55" s="112"/>
      <c r="Y55" s="112" t="str">
        <f t="shared" si="3"/>
        <v>0.7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225</v>
      </c>
      <c r="G56" s="27" t="s">
        <v>225</v>
      </c>
      <c r="H56" s="27" t="s">
        <v>196</v>
      </c>
      <c r="I56" s="27" t="s">
        <v>195</v>
      </c>
      <c r="J56" s="27" t="s">
        <v>196</v>
      </c>
      <c r="K56" s="27" t="s">
        <v>196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225</v>
      </c>
      <c r="T56" s="70" t="s">
        <v>195</v>
      </c>
      <c r="U56" s="114" t="str">
        <f t="shared" si="1"/>
        <v>7.5</v>
      </c>
      <c r="V56" s="112"/>
      <c r="W56" s="112" t="str">
        <f t="shared" si="2"/>
        <v>7.3</v>
      </c>
      <c r="X56" s="112"/>
      <c r="Y56" s="112" t="str">
        <f t="shared" si="3"/>
        <v>7.4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308</v>
      </c>
      <c r="G7" s="27" t="s">
        <v>294</v>
      </c>
      <c r="H7" s="27" t="s">
        <v>208</v>
      </c>
      <c r="I7" s="27" t="s">
        <v>427</v>
      </c>
      <c r="J7" s="27" t="s">
        <v>203</v>
      </c>
      <c r="K7" s="27" t="s">
        <v>204</v>
      </c>
      <c r="L7" s="27" t="s">
        <v>296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427</v>
      </c>
      <c r="S7" s="25" t="s">
        <v>308</v>
      </c>
      <c r="T7" s="70" t="s">
        <v>237</v>
      </c>
      <c r="U7" s="114" t="str">
        <f>R7</f>
        <v>27.9</v>
      </c>
      <c r="V7" s="112"/>
      <c r="W7" s="112" t="str">
        <f>IF(R7=S7,"-",S7)</f>
        <v>8.3</v>
      </c>
      <c r="X7" s="112"/>
      <c r="Y7" s="112" t="str">
        <f>IF(R7=T7,"-",T7)</f>
        <v>21.5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200</v>
      </c>
      <c r="G8" s="27" t="s">
        <v>228</v>
      </c>
      <c r="H8" s="27" t="s">
        <v>211</v>
      </c>
      <c r="I8" s="27" t="s">
        <v>428</v>
      </c>
      <c r="J8" s="27" t="s">
        <v>120</v>
      </c>
      <c r="K8" s="27" t="s">
        <v>114</v>
      </c>
      <c r="L8" s="27" t="s">
        <v>211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200</v>
      </c>
      <c r="T8" s="70" t="s">
        <v>295</v>
      </c>
      <c r="U8" s="114" t="str">
        <f>R8</f>
        <v>25.0</v>
      </c>
      <c r="V8" s="112"/>
      <c r="W8" s="112" t="str">
        <f>IF(R8=S8,"-",S8)</f>
        <v>8.0</v>
      </c>
      <c r="X8" s="112"/>
      <c r="Y8" s="112" t="str">
        <f>IF(R8=T8,"-",T8)</f>
        <v>19.2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194</v>
      </c>
      <c r="J9" s="103" t="s">
        <v>194</v>
      </c>
      <c r="K9" s="103" t="s">
        <v>238</v>
      </c>
      <c r="L9" s="103" t="s">
        <v>238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149</v>
      </c>
      <c r="G30" s="38" t="s">
        <v>149</v>
      </c>
      <c r="H30" s="38" t="s">
        <v>148</v>
      </c>
      <c r="I30" s="38" t="s">
        <v>149</v>
      </c>
      <c r="J30" s="38" t="s">
        <v>429</v>
      </c>
      <c r="K30" s="38" t="s">
        <v>429</v>
      </c>
      <c r="L30" s="38" t="s">
        <v>144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148</v>
      </c>
      <c r="T30" s="70" t="s">
        <v>149</v>
      </c>
      <c r="U30" s="114" t="str">
        <f t="shared" si="1"/>
        <v>0.11</v>
      </c>
      <c r="V30" s="112"/>
      <c r="W30" s="112" t="str">
        <f t="shared" si="2"/>
        <v>&lt;0.06</v>
      </c>
      <c r="X30" s="112"/>
      <c r="Y30" s="112" t="str">
        <f t="shared" si="3"/>
        <v>0.07</v>
      </c>
      <c r="Z30" s="112"/>
      <c r="AA30" s="53">
        <f t="shared" si="0"/>
        <v>7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171</v>
      </c>
      <c r="J32" s="38" t="s">
        <v>78</v>
      </c>
      <c r="K32" s="38" t="s">
        <v>78</v>
      </c>
      <c r="L32" s="38" t="s">
        <v>152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152</v>
      </c>
      <c r="S32" s="25" t="s">
        <v>139</v>
      </c>
      <c r="T32" s="70" t="s">
        <v>171</v>
      </c>
      <c r="U32" s="114" t="str">
        <f t="shared" si="1"/>
        <v>0.002</v>
      </c>
      <c r="V32" s="112"/>
      <c r="W32" s="112" t="str">
        <f t="shared" si="2"/>
        <v>&lt;0.001</v>
      </c>
      <c r="X32" s="112"/>
      <c r="Y32" s="112" t="str">
        <f t="shared" si="3"/>
        <v>0.001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151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157</v>
      </c>
      <c r="T34" s="70" t="s">
        <v>151</v>
      </c>
      <c r="U34" s="114" t="str">
        <f t="shared" si="1"/>
        <v>0.005</v>
      </c>
      <c r="V34" s="112"/>
      <c r="W34" s="112" t="str">
        <f t="shared" si="2"/>
        <v>0.003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265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265</v>
      </c>
      <c r="S36" s="25" t="s">
        <v>159</v>
      </c>
      <c r="T36" s="70" t="s">
        <v>158</v>
      </c>
      <c r="U36" s="114" t="str">
        <f t="shared" si="1"/>
        <v>0.012</v>
      </c>
      <c r="V36" s="112"/>
      <c r="W36" s="112" t="str">
        <f t="shared" si="2"/>
        <v>0.006</v>
      </c>
      <c r="X36" s="112"/>
      <c r="Y36" s="112" t="str">
        <f t="shared" si="3"/>
        <v>0.009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152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157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157</v>
      </c>
      <c r="S38" s="25" t="s">
        <v>152</v>
      </c>
      <c r="T38" s="70" t="s">
        <v>152</v>
      </c>
      <c r="U38" s="114" t="str">
        <f t="shared" si="1"/>
        <v>0.003</v>
      </c>
      <c r="V38" s="112"/>
      <c r="W38" s="112" t="str">
        <f t="shared" si="2"/>
        <v>0.002</v>
      </c>
      <c r="X38" s="112"/>
      <c r="Y38" s="112" t="str">
        <f t="shared" si="3"/>
        <v>0.002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171</v>
      </c>
      <c r="G39" s="38" t="s">
        <v>78</v>
      </c>
      <c r="H39" s="38" t="s">
        <v>78</v>
      </c>
      <c r="I39" s="38" t="s">
        <v>152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171</v>
      </c>
      <c r="T39" s="70" t="s">
        <v>152</v>
      </c>
      <c r="U39" s="114" t="str">
        <f t="shared" si="1"/>
        <v>0.002</v>
      </c>
      <c r="V39" s="112"/>
      <c r="W39" s="112" t="str">
        <f t="shared" si="2"/>
        <v>0.001</v>
      </c>
      <c r="X39" s="112"/>
      <c r="Y39" s="112" t="str">
        <f t="shared" si="3"/>
        <v>0.002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161</v>
      </c>
      <c r="I42" s="27" t="s">
        <v>161</v>
      </c>
      <c r="J42" s="27" t="s">
        <v>161</v>
      </c>
      <c r="K42" s="27" t="s">
        <v>161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162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162</v>
      </c>
      <c r="S44" s="25" t="s">
        <v>161</v>
      </c>
      <c r="T44" s="70" t="s">
        <v>161</v>
      </c>
      <c r="U44" s="114" t="str">
        <f t="shared" si="1"/>
        <v>0.01</v>
      </c>
      <c r="V44" s="112"/>
      <c r="W44" s="112" t="str">
        <f t="shared" si="2"/>
        <v>&lt;0.01</v>
      </c>
      <c r="X44" s="112"/>
      <c r="Y44" s="112" t="str">
        <f t="shared" si="3"/>
        <v>&lt;0.01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430</v>
      </c>
      <c r="S45" s="25" t="s">
        <v>430</v>
      </c>
      <c r="T45" s="70" t="s">
        <v>430</v>
      </c>
      <c r="U45" s="114" t="str">
        <f t="shared" si="1"/>
        <v>8.6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431</v>
      </c>
      <c r="G47" s="27" t="s">
        <v>303</v>
      </c>
      <c r="H47" s="27" t="s">
        <v>377</v>
      </c>
      <c r="I47" s="27" t="s">
        <v>432</v>
      </c>
      <c r="J47" s="27" t="s">
        <v>432</v>
      </c>
      <c r="K47" s="27" t="s">
        <v>257</v>
      </c>
      <c r="L47" s="27" t="s">
        <v>433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431</v>
      </c>
      <c r="S47" s="25" t="s">
        <v>257</v>
      </c>
      <c r="T47" s="70" t="s">
        <v>404</v>
      </c>
      <c r="U47" s="114" t="str">
        <f t="shared" si="1"/>
        <v>12.1</v>
      </c>
      <c r="V47" s="112"/>
      <c r="W47" s="112" t="str">
        <f t="shared" si="2"/>
        <v>9.5</v>
      </c>
      <c r="X47" s="112"/>
      <c r="Y47" s="112" t="str">
        <f t="shared" si="3"/>
        <v>10.2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181</v>
      </c>
      <c r="S48" s="25" t="s">
        <v>181</v>
      </c>
      <c r="T48" s="70" t="s">
        <v>181</v>
      </c>
      <c r="U48" s="114" t="str">
        <f t="shared" si="1"/>
        <v>28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324</v>
      </c>
      <c r="S49" s="25" t="s">
        <v>324</v>
      </c>
      <c r="T49" s="70" t="s">
        <v>324</v>
      </c>
      <c r="U49" s="114" t="str">
        <f t="shared" si="1"/>
        <v>78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424</v>
      </c>
      <c r="H55" s="27" t="s">
        <v>424</v>
      </c>
      <c r="I55" s="27" t="s">
        <v>424</v>
      </c>
      <c r="J55" s="27" t="s">
        <v>424</v>
      </c>
      <c r="K55" s="27" t="s">
        <v>424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351</v>
      </c>
      <c r="G56" s="27" t="s">
        <v>351</v>
      </c>
      <c r="H56" s="27" t="s">
        <v>425</v>
      </c>
      <c r="I56" s="27" t="s">
        <v>351</v>
      </c>
      <c r="J56" s="27" t="s">
        <v>351</v>
      </c>
      <c r="K56" s="27" t="s">
        <v>425</v>
      </c>
      <c r="L56" s="27" t="s">
        <v>351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351</v>
      </c>
      <c r="S56" s="25" t="s">
        <v>425</v>
      </c>
      <c r="T56" s="70" t="s">
        <v>351</v>
      </c>
      <c r="U56" s="114" t="str">
        <f t="shared" si="1"/>
        <v>7.2</v>
      </c>
      <c r="V56" s="112"/>
      <c r="W56" s="112" t="str">
        <f t="shared" si="2"/>
        <v>7.1</v>
      </c>
      <c r="X56" s="112"/>
      <c r="Y56" s="112" t="str">
        <f t="shared" si="3"/>
        <v>7.2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258</v>
      </c>
      <c r="G7" s="27" t="s">
        <v>78</v>
      </c>
      <c r="H7" s="27" t="s">
        <v>78</v>
      </c>
      <c r="I7" s="27" t="s">
        <v>203</v>
      </c>
      <c r="J7" s="27" t="s">
        <v>78</v>
      </c>
      <c r="K7" s="27" t="s">
        <v>78</v>
      </c>
      <c r="L7" s="27" t="s">
        <v>293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203</v>
      </c>
      <c r="S7" s="25" t="s">
        <v>258</v>
      </c>
      <c r="T7" s="70" t="s">
        <v>317</v>
      </c>
      <c r="U7" s="114" t="str">
        <f>R7</f>
        <v>27.5</v>
      </c>
      <c r="V7" s="112"/>
      <c r="W7" s="112" t="str">
        <f>IF(R7=S7,"-",S7)</f>
        <v>14.0</v>
      </c>
      <c r="X7" s="112"/>
      <c r="Y7" s="112" t="str">
        <f>IF(R7=T7,"-",T7)</f>
        <v>20.6</v>
      </c>
      <c r="Z7" s="112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247</v>
      </c>
      <c r="G8" s="27" t="s">
        <v>78</v>
      </c>
      <c r="H8" s="27" t="s">
        <v>78</v>
      </c>
      <c r="I8" s="27" t="s">
        <v>249</v>
      </c>
      <c r="J8" s="27" t="s">
        <v>78</v>
      </c>
      <c r="K8" s="27" t="s">
        <v>78</v>
      </c>
      <c r="L8" s="27" t="s">
        <v>223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249</v>
      </c>
      <c r="S8" s="25" t="s">
        <v>247</v>
      </c>
      <c r="T8" s="70" t="s">
        <v>177</v>
      </c>
      <c r="U8" s="114" t="str">
        <f>R8</f>
        <v>15.0</v>
      </c>
      <c r="V8" s="112"/>
      <c r="W8" s="112" t="str">
        <f>IF(R8=S8,"-",S8)</f>
        <v>13.0</v>
      </c>
      <c r="X8" s="112"/>
      <c r="Y8" s="112" t="str">
        <f>IF(R8=T8,"-",T8)</f>
        <v>14.1</v>
      </c>
      <c r="Z8" s="112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78</v>
      </c>
      <c r="H9" s="103" t="s">
        <v>78</v>
      </c>
      <c r="I9" s="103" t="s">
        <v>194</v>
      </c>
      <c r="J9" s="103" t="s">
        <v>78</v>
      </c>
      <c r="K9" s="103" t="s">
        <v>78</v>
      </c>
      <c r="L9" s="103" t="s">
        <v>131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131</v>
      </c>
      <c r="S9" s="32" t="s">
        <v>194</v>
      </c>
      <c r="T9" s="71" t="s">
        <v>194</v>
      </c>
      <c r="U9" s="121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78</v>
      </c>
      <c r="H10" s="62" t="s">
        <v>78</v>
      </c>
      <c r="I10" s="62" t="s">
        <v>135</v>
      </c>
      <c r="J10" s="62" t="s">
        <v>78</v>
      </c>
      <c r="K10" s="62" t="s">
        <v>78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78</v>
      </c>
      <c r="H11" s="27" t="s">
        <v>78</v>
      </c>
      <c r="I11" s="27" t="s">
        <v>136</v>
      </c>
      <c r="J11" s="27" t="s">
        <v>78</v>
      </c>
      <c r="K11" s="27" t="s">
        <v>78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137</v>
      </c>
      <c r="G12" s="27" t="s">
        <v>78</v>
      </c>
      <c r="H12" s="38" t="s">
        <v>78</v>
      </c>
      <c r="I12" s="27" t="s">
        <v>137</v>
      </c>
      <c r="J12" s="38" t="s">
        <v>78</v>
      </c>
      <c r="K12" s="38" t="s">
        <v>78</v>
      </c>
      <c r="L12" s="27" t="s">
        <v>137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137</v>
      </c>
      <c r="S12" s="25" t="s">
        <v>137</v>
      </c>
      <c r="T12" s="70" t="s">
        <v>137</v>
      </c>
      <c r="U12" s="129" t="str">
        <f>R12</f>
        <v>&lt;0.0003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138</v>
      </c>
      <c r="G13" s="27" t="s">
        <v>78</v>
      </c>
      <c r="H13" s="38" t="s">
        <v>78</v>
      </c>
      <c r="I13" s="27" t="s">
        <v>138</v>
      </c>
      <c r="J13" s="38" t="s">
        <v>78</v>
      </c>
      <c r="K13" s="38" t="s">
        <v>78</v>
      </c>
      <c r="L13" s="27" t="s">
        <v>138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138</v>
      </c>
      <c r="S13" s="25" t="s">
        <v>138</v>
      </c>
      <c r="T13" s="70" t="s">
        <v>138</v>
      </c>
      <c r="U13" s="114" t="str">
        <f t="shared" ref="U13:U56" si="1">R13</f>
        <v>&lt;0.00005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139</v>
      </c>
      <c r="G14" s="27" t="s">
        <v>78</v>
      </c>
      <c r="H14" s="38" t="s">
        <v>78</v>
      </c>
      <c r="I14" s="27" t="s">
        <v>139</v>
      </c>
      <c r="J14" s="38" t="s">
        <v>78</v>
      </c>
      <c r="K14" s="38" t="s">
        <v>78</v>
      </c>
      <c r="L14" s="27" t="s">
        <v>139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139</v>
      </c>
      <c r="S14" s="25" t="s">
        <v>139</v>
      </c>
      <c r="T14" s="70" t="s">
        <v>139</v>
      </c>
      <c r="U14" s="114" t="str">
        <f t="shared" si="1"/>
        <v>&lt;0.001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139</v>
      </c>
      <c r="G16" s="27" t="s">
        <v>78</v>
      </c>
      <c r="H16" s="38" t="s">
        <v>78</v>
      </c>
      <c r="I16" s="27" t="s">
        <v>139</v>
      </c>
      <c r="J16" s="38" t="s">
        <v>78</v>
      </c>
      <c r="K16" s="38" t="s">
        <v>78</v>
      </c>
      <c r="L16" s="27" t="s">
        <v>139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139</v>
      </c>
      <c r="S16" s="25" t="s">
        <v>139</v>
      </c>
      <c r="T16" s="70" t="s">
        <v>139</v>
      </c>
      <c r="U16" s="114" t="str">
        <f t="shared" si="1"/>
        <v>&lt;0.001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141</v>
      </c>
      <c r="G18" s="27" t="s">
        <v>78</v>
      </c>
      <c r="H18" s="38" t="s">
        <v>78</v>
      </c>
      <c r="I18" s="27" t="s">
        <v>141</v>
      </c>
      <c r="J18" s="38" t="s">
        <v>78</v>
      </c>
      <c r="K18" s="38" t="s">
        <v>78</v>
      </c>
      <c r="L18" s="27" t="s">
        <v>141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141</v>
      </c>
      <c r="S18" s="25" t="s">
        <v>141</v>
      </c>
      <c r="T18" s="70" t="s">
        <v>141</v>
      </c>
      <c r="U18" s="130" t="str">
        <f>R18</f>
        <v>&lt;0.004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142</v>
      </c>
      <c r="G20" s="27" t="s">
        <v>78</v>
      </c>
      <c r="H20" s="38" t="s">
        <v>78</v>
      </c>
      <c r="I20" s="27" t="s">
        <v>142</v>
      </c>
      <c r="J20" s="38" t="s">
        <v>78</v>
      </c>
      <c r="K20" s="38" t="s">
        <v>78</v>
      </c>
      <c r="L20" s="27" t="s">
        <v>142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142</v>
      </c>
      <c r="S20" s="25" t="s">
        <v>142</v>
      </c>
      <c r="T20" s="70" t="s">
        <v>142</v>
      </c>
      <c r="U20" s="114" t="str">
        <f t="shared" si="1"/>
        <v>&lt;0.4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143</v>
      </c>
      <c r="G21" s="27" t="s">
        <v>78</v>
      </c>
      <c r="H21" s="38" t="s">
        <v>78</v>
      </c>
      <c r="I21" s="27" t="s">
        <v>143</v>
      </c>
      <c r="J21" s="38" t="s">
        <v>78</v>
      </c>
      <c r="K21" s="38" t="s">
        <v>78</v>
      </c>
      <c r="L21" s="27" t="s">
        <v>143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143</v>
      </c>
      <c r="S21" s="25" t="s">
        <v>143</v>
      </c>
      <c r="T21" s="70" t="s">
        <v>143</v>
      </c>
      <c r="U21" s="114" t="str">
        <f t="shared" si="1"/>
        <v>&lt;0.08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145</v>
      </c>
      <c r="G22" s="27" t="s">
        <v>78</v>
      </c>
      <c r="H22" s="38" t="s">
        <v>78</v>
      </c>
      <c r="I22" s="27" t="s">
        <v>145</v>
      </c>
      <c r="J22" s="38" t="s">
        <v>78</v>
      </c>
      <c r="K22" s="38" t="s">
        <v>78</v>
      </c>
      <c r="L22" s="27" t="s">
        <v>145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145</v>
      </c>
      <c r="S22" s="25" t="s">
        <v>145</v>
      </c>
      <c r="T22" s="70" t="s">
        <v>145</v>
      </c>
      <c r="U22" s="114" t="str">
        <f t="shared" si="1"/>
        <v>&lt;0.1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146</v>
      </c>
      <c r="G23" s="27" t="s">
        <v>78</v>
      </c>
      <c r="H23" s="38" t="s">
        <v>78</v>
      </c>
      <c r="I23" s="27" t="s">
        <v>146</v>
      </c>
      <c r="J23" s="38" t="s">
        <v>78</v>
      </c>
      <c r="K23" s="38" t="s">
        <v>78</v>
      </c>
      <c r="L23" s="27" t="s">
        <v>146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146</v>
      </c>
      <c r="S23" s="25" t="s">
        <v>146</v>
      </c>
      <c r="T23" s="70" t="s">
        <v>146</v>
      </c>
      <c r="U23" s="114" t="str">
        <f t="shared" si="1"/>
        <v>&lt;0.0002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147</v>
      </c>
      <c r="G24" s="27" t="s">
        <v>78</v>
      </c>
      <c r="H24" s="38" t="s">
        <v>78</v>
      </c>
      <c r="I24" s="27" t="s">
        <v>147</v>
      </c>
      <c r="J24" s="38" t="s">
        <v>78</v>
      </c>
      <c r="K24" s="38" t="s">
        <v>78</v>
      </c>
      <c r="L24" s="27" t="s">
        <v>147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147</v>
      </c>
      <c r="S24" s="25" t="s">
        <v>147</v>
      </c>
      <c r="T24" s="70" t="s">
        <v>147</v>
      </c>
      <c r="U24" s="114" t="str">
        <f t="shared" si="1"/>
        <v>&lt;0.005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140</v>
      </c>
      <c r="G25" s="27" t="s">
        <v>78</v>
      </c>
      <c r="H25" s="38" t="s">
        <v>78</v>
      </c>
      <c r="I25" s="27" t="s">
        <v>140</v>
      </c>
      <c r="J25" s="38" t="s">
        <v>78</v>
      </c>
      <c r="K25" s="38" t="s">
        <v>78</v>
      </c>
      <c r="L25" s="27" t="s">
        <v>140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140</v>
      </c>
      <c r="S25" s="25" t="s">
        <v>140</v>
      </c>
      <c r="T25" s="70" t="s">
        <v>140</v>
      </c>
      <c r="U25" s="114" t="str">
        <f t="shared" si="1"/>
        <v>&lt;0.002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139</v>
      </c>
      <c r="G26" s="27" t="s">
        <v>78</v>
      </c>
      <c r="H26" s="38" t="s">
        <v>78</v>
      </c>
      <c r="I26" s="27" t="s">
        <v>139</v>
      </c>
      <c r="J26" s="38" t="s">
        <v>78</v>
      </c>
      <c r="K26" s="38" t="s">
        <v>78</v>
      </c>
      <c r="L26" s="27" t="s">
        <v>139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139</v>
      </c>
      <c r="S26" s="25" t="s">
        <v>139</v>
      </c>
      <c r="T26" s="70" t="s">
        <v>139</v>
      </c>
      <c r="U26" s="114" t="str">
        <f t="shared" si="1"/>
        <v>&lt;0.001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139</v>
      </c>
      <c r="G27" s="27" t="s">
        <v>78</v>
      </c>
      <c r="H27" s="38" t="s">
        <v>78</v>
      </c>
      <c r="I27" s="27" t="s">
        <v>139</v>
      </c>
      <c r="J27" s="38" t="s">
        <v>78</v>
      </c>
      <c r="K27" s="38" t="s">
        <v>78</v>
      </c>
      <c r="L27" s="27" t="s">
        <v>139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139</v>
      </c>
      <c r="S27" s="25" t="s">
        <v>139</v>
      </c>
      <c r="T27" s="70" t="s">
        <v>139</v>
      </c>
      <c r="U27" s="114" t="str">
        <f t="shared" si="1"/>
        <v>&lt;0.001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139</v>
      </c>
      <c r="G28" s="27" t="s">
        <v>78</v>
      </c>
      <c r="H28" s="38" t="s">
        <v>78</v>
      </c>
      <c r="I28" s="27" t="s">
        <v>139</v>
      </c>
      <c r="J28" s="38" t="s">
        <v>78</v>
      </c>
      <c r="K28" s="38" t="s">
        <v>78</v>
      </c>
      <c r="L28" s="27" t="s">
        <v>139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139</v>
      </c>
      <c r="S28" s="25" t="s">
        <v>139</v>
      </c>
      <c r="T28" s="70" t="s">
        <v>139</v>
      </c>
      <c r="U28" s="114" t="str">
        <f t="shared" si="1"/>
        <v>&lt;0.001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139</v>
      </c>
      <c r="G29" s="27" t="s">
        <v>78</v>
      </c>
      <c r="H29" s="38" t="s">
        <v>78</v>
      </c>
      <c r="I29" s="27" t="s">
        <v>139</v>
      </c>
      <c r="J29" s="38" t="s">
        <v>78</v>
      </c>
      <c r="K29" s="38" t="s">
        <v>78</v>
      </c>
      <c r="L29" s="27" t="s">
        <v>139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139</v>
      </c>
      <c r="S29" s="25" t="s">
        <v>139</v>
      </c>
      <c r="T29" s="70" t="s">
        <v>139</v>
      </c>
      <c r="U29" s="114" t="str">
        <f t="shared" si="1"/>
        <v>&lt;0.001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346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346</v>
      </c>
      <c r="S30" s="25" t="s">
        <v>148</v>
      </c>
      <c r="T30" s="70" t="s">
        <v>148</v>
      </c>
      <c r="U30" s="114" t="str">
        <f t="shared" si="1"/>
        <v>0.09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139</v>
      </c>
      <c r="J34" s="38" t="s">
        <v>78</v>
      </c>
      <c r="K34" s="38" t="s">
        <v>78</v>
      </c>
      <c r="L34" s="38" t="s">
        <v>139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139</v>
      </c>
      <c r="S34" s="25" t="s">
        <v>139</v>
      </c>
      <c r="T34" s="70" t="s">
        <v>139</v>
      </c>
      <c r="U34" s="114" t="str">
        <f t="shared" si="1"/>
        <v>&lt;0.001</v>
      </c>
      <c r="V34" s="112"/>
      <c r="W34" s="112" t="str">
        <f t="shared" si="2"/>
        <v>-</v>
      </c>
      <c r="X34" s="112"/>
      <c r="Y34" s="112" t="str">
        <f t="shared" si="3"/>
        <v>-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139</v>
      </c>
      <c r="G36" s="38" t="s">
        <v>78</v>
      </c>
      <c r="H36" s="38" t="s">
        <v>78</v>
      </c>
      <c r="I36" s="38" t="s">
        <v>139</v>
      </c>
      <c r="J36" s="38" t="s">
        <v>78</v>
      </c>
      <c r="K36" s="38" t="s">
        <v>78</v>
      </c>
      <c r="L36" s="38" t="s">
        <v>139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139</v>
      </c>
      <c r="S36" s="25" t="s">
        <v>139</v>
      </c>
      <c r="T36" s="70" t="s">
        <v>139</v>
      </c>
      <c r="U36" s="114" t="str">
        <f t="shared" si="1"/>
        <v>&lt;0.001</v>
      </c>
      <c r="V36" s="112"/>
      <c r="W36" s="112" t="str">
        <f t="shared" si="2"/>
        <v>-</v>
      </c>
      <c r="X36" s="112"/>
      <c r="Y36" s="112" t="str">
        <f t="shared" si="3"/>
        <v>-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139</v>
      </c>
      <c r="G38" s="38" t="s">
        <v>78</v>
      </c>
      <c r="H38" s="38" t="s">
        <v>78</v>
      </c>
      <c r="I38" s="38" t="s">
        <v>139</v>
      </c>
      <c r="J38" s="38" t="s">
        <v>78</v>
      </c>
      <c r="K38" s="38" t="s">
        <v>78</v>
      </c>
      <c r="L38" s="38" t="s">
        <v>139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139</v>
      </c>
      <c r="S38" s="25" t="s">
        <v>139</v>
      </c>
      <c r="T38" s="70" t="s">
        <v>139</v>
      </c>
      <c r="U38" s="114" t="str">
        <f t="shared" si="1"/>
        <v>&lt;0.001</v>
      </c>
      <c r="V38" s="112"/>
      <c r="W38" s="112" t="str">
        <f t="shared" si="2"/>
        <v>-</v>
      </c>
      <c r="X38" s="112"/>
      <c r="Y38" s="112" t="str">
        <f t="shared" si="3"/>
        <v>-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78</v>
      </c>
      <c r="H42" s="27" t="s">
        <v>78</v>
      </c>
      <c r="I42" s="27" t="s">
        <v>161</v>
      </c>
      <c r="J42" s="27" t="s">
        <v>78</v>
      </c>
      <c r="K42" s="27" t="s">
        <v>78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78</v>
      </c>
      <c r="H43" s="27" t="s">
        <v>78</v>
      </c>
      <c r="I43" s="27" t="s">
        <v>161</v>
      </c>
      <c r="J43" s="27" t="s">
        <v>78</v>
      </c>
      <c r="K43" s="27" t="s">
        <v>78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268</v>
      </c>
      <c r="G45" s="27" t="s">
        <v>78</v>
      </c>
      <c r="H45" s="38" t="s">
        <v>78</v>
      </c>
      <c r="I45" s="27" t="s">
        <v>172</v>
      </c>
      <c r="J45" s="38" t="s">
        <v>78</v>
      </c>
      <c r="K45" s="38" t="s">
        <v>78</v>
      </c>
      <c r="L45" s="27" t="s">
        <v>307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307</v>
      </c>
      <c r="S45" s="25" t="s">
        <v>172</v>
      </c>
      <c r="T45" s="70" t="s">
        <v>268</v>
      </c>
      <c r="U45" s="114" t="str">
        <f t="shared" si="1"/>
        <v>15.6</v>
      </c>
      <c r="V45" s="112"/>
      <c r="W45" s="112" t="str">
        <f t="shared" si="2"/>
        <v>14.8</v>
      </c>
      <c r="X45" s="112"/>
      <c r="Y45" s="112" t="str">
        <f t="shared" si="3"/>
        <v>15.2</v>
      </c>
      <c r="Z45" s="112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78</v>
      </c>
      <c r="H46" s="27" t="s">
        <v>78</v>
      </c>
      <c r="I46" s="27" t="s">
        <v>139</v>
      </c>
      <c r="J46" s="27" t="s">
        <v>78</v>
      </c>
      <c r="K46" s="27" t="s">
        <v>78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394</v>
      </c>
      <c r="G47" s="27" t="s">
        <v>78</v>
      </c>
      <c r="H47" s="27" t="s">
        <v>78</v>
      </c>
      <c r="I47" s="27" t="s">
        <v>435</v>
      </c>
      <c r="J47" s="27" t="s">
        <v>78</v>
      </c>
      <c r="K47" s="27" t="s">
        <v>78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394</v>
      </c>
      <c r="S47" s="25" t="s">
        <v>435</v>
      </c>
      <c r="T47" s="70" t="s">
        <v>359</v>
      </c>
      <c r="U47" s="114" t="str">
        <f t="shared" si="1"/>
        <v>17.3</v>
      </c>
      <c r="V47" s="112"/>
      <c r="W47" s="112" t="str">
        <f t="shared" si="2"/>
        <v>16.2</v>
      </c>
      <c r="X47" s="112"/>
      <c r="Y47" s="112" t="str">
        <f t="shared" si="3"/>
        <v>16.7</v>
      </c>
      <c r="Z47" s="112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436</v>
      </c>
      <c r="G48" s="27" t="s">
        <v>78</v>
      </c>
      <c r="H48" s="27" t="s">
        <v>78</v>
      </c>
      <c r="I48" s="27" t="s">
        <v>437</v>
      </c>
      <c r="J48" s="27" t="s">
        <v>78</v>
      </c>
      <c r="K48" s="27" t="s">
        <v>78</v>
      </c>
      <c r="L48" s="27" t="s">
        <v>438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438</v>
      </c>
      <c r="S48" s="25" t="s">
        <v>437</v>
      </c>
      <c r="T48" s="70" t="s">
        <v>439</v>
      </c>
      <c r="U48" s="114" t="str">
        <f t="shared" si="1"/>
        <v>51</v>
      </c>
      <c r="V48" s="112"/>
      <c r="W48" s="112" t="str">
        <f t="shared" si="2"/>
        <v>47</v>
      </c>
      <c r="X48" s="112"/>
      <c r="Y48" s="112" t="str">
        <f t="shared" si="3"/>
        <v>49</v>
      </c>
      <c r="Z48" s="112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440</v>
      </c>
      <c r="G49" s="27" t="s">
        <v>78</v>
      </c>
      <c r="H49" s="27" t="s">
        <v>78</v>
      </c>
      <c r="I49" s="27" t="s">
        <v>440</v>
      </c>
      <c r="J49" s="27" t="s">
        <v>78</v>
      </c>
      <c r="K49" s="27" t="s">
        <v>78</v>
      </c>
      <c r="L49" s="27" t="s">
        <v>441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440</v>
      </c>
      <c r="S49" s="25" t="s">
        <v>441</v>
      </c>
      <c r="T49" s="70" t="s">
        <v>442</v>
      </c>
      <c r="U49" s="114" t="str">
        <f t="shared" si="1"/>
        <v>124</v>
      </c>
      <c r="V49" s="112"/>
      <c r="W49" s="112" t="str">
        <f t="shared" si="2"/>
        <v>111</v>
      </c>
      <c r="X49" s="112"/>
      <c r="Y49" s="112" t="str">
        <f t="shared" si="3"/>
        <v>120</v>
      </c>
      <c r="Z49" s="112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188</v>
      </c>
      <c r="S50" s="25" t="s">
        <v>188</v>
      </c>
      <c r="T50" s="70" t="s">
        <v>188</v>
      </c>
      <c r="U50" s="114" t="str">
        <f t="shared" si="1"/>
        <v>&lt;0.02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140</v>
      </c>
      <c r="G53" s="27" t="s">
        <v>78</v>
      </c>
      <c r="H53" s="38" t="s">
        <v>78</v>
      </c>
      <c r="I53" s="27" t="s">
        <v>140</v>
      </c>
      <c r="J53" s="38" t="s">
        <v>78</v>
      </c>
      <c r="K53" s="38" t="s">
        <v>78</v>
      </c>
      <c r="L53" s="27" t="s">
        <v>140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140</v>
      </c>
      <c r="S53" s="25" t="s">
        <v>140</v>
      </c>
      <c r="T53" s="70" t="s">
        <v>140</v>
      </c>
      <c r="U53" s="114" t="str">
        <f t="shared" si="1"/>
        <v>&lt;0.002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192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192</v>
      </c>
      <c r="S54" s="25" t="s">
        <v>192</v>
      </c>
      <c r="T54" s="70" t="s">
        <v>192</v>
      </c>
      <c r="U54" s="114" t="str">
        <f t="shared" si="1"/>
        <v>&lt;0.0005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78</v>
      </c>
      <c r="H55" s="27" t="s">
        <v>78</v>
      </c>
      <c r="I55" s="27" t="s">
        <v>424</v>
      </c>
      <c r="J55" s="27" t="s">
        <v>78</v>
      </c>
      <c r="K55" s="27" t="s">
        <v>78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351</v>
      </c>
      <c r="G56" s="27" t="s">
        <v>78</v>
      </c>
      <c r="H56" s="27" t="s">
        <v>78</v>
      </c>
      <c r="I56" s="27" t="s">
        <v>425</v>
      </c>
      <c r="J56" s="27" t="s">
        <v>78</v>
      </c>
      <c r="K56" s="27" t="s">
        <v>78</v>
      </c>
      <c r="L56" s="27" t="s">
        <v>351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351</v>
      </c>
      <c r="S56" s="25" t="s">
        <v>425</v>
      </c>
      <c r="T56" s="70" t="s">
        <v>351</v>
      </c>
      <c r="U56" s="114" t="str">
        <f t="shared" si="1"/>
        <v>7.2</v>
      </c>
      <c r="V56" s="112"/>
      <c r="W56" s="112" t="str">
        <f t="shared" si="2"/>
        <v>7.1</v>
      </c>
      <c r="X56" s="112"/>
      <c r="Y56" s="112" t="str">
        <f t="shared" si="3"/>
        <v>7.2</v>
      </c>
      <c r="Z56" s="112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78</v>
      </c>
      <c r="H57" s="38" t="s">
        <v>78</v>
      </c>
      <c r="I57" s="38" t="s">
        <v>197</v>
      </c>
      <c r="J57" s="38" t="s">
        <v>78</v>
      </c>
      <c r="K57" s="38" t="s">
        <v>78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2" t="s">
        <v>64</v>
      </c>
      <c r="X57" s="112"/>
      <c r="Y57" s="112" t="s">
        <v>64</v>
      </c>
      <c r="Z57" s="112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78</v>
      </c>
      <c r="H58" s="27" t="s">
        <v>78</v>
      </c>
      <c r="I58" s="27" t="s">
        <v>197</v>
      </c>
      <c r="J58" s="27" t="s">
        <v>78</v>
      </c>
      <c r="K58" s="27" t="s">
        <v>78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2" t="s">
        <v>64</v>
      </c>
      <c r="X58" s="112"/>
      <c r="Y58" s="112" t="s">
        <v>64</v>
      </c>
      <c r="Z58" s="112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78</v>
      </c>
      <c r="H59" s="27" t="s">
        <v>78</v>
      </c>
      <c r="I59" s="27" t="s">
        <v>198</v>
      </c>
      <c r="J59" s="27" t="s">
        <v>78</v>
      </c>
      <c r="K59" s="27" t="s">
        <v>78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78</v>
      </c>
      <c r="H60" s="31" t="s">
        <v>78</v>
      </c>
      <c r="I60" s="31" t="s">
        <v>145</v>
      </c>
      <c r="J60" s="31" t="s">
        <v>78</v>
      </c>
      <c r="K60" s="31" t="s">
        <v>78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377</v>
      </c>
      <c r="G7" s="27" t="s">
        <v>124</v>
      </c>
      <c r="H7" s="27" t="s">
        <v>293</v>
      </c>
      <c r="I7" s="27" t="s">
        <v>202</v>
      </c>
      <c r="J7" s="27" t="s">
        <v>260</v>
      </c>
      <c r="K7" s="27" t="s">
        <v>204</v>
      </c>
      <c r="L7" s="27" t="s">
        <v>444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260</v>
      </c>
      <c r="S7" s="25" t="s">
        <v>377</v>
      </c>
      <c r="T7" s="70" t="s">
        <v>208</v>
      </c>
      <c r="U7" s="114" t="str">
        <f>R7</f>
        <v>27.0</v>
      </c>
      <c r="V7" s="112"/>
      <c r="W7" s="112" t="str">
        <f>IF(R7=S7,"-",S7)</f>
        <v>10.3</v>
      </c>
      <c r="X7" s="112"/>
      <c r="Y7" s="112" t="str">
        <f>IF(R7=T7,"-",T7)</f>
        <v>21.0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445</v>
      </c>
      <c r="G8" s="27" t="s">
        <v>445</v>
      </c>
      <c r="H8" s="27" t="s">
        <v>353</v>
      </c>
      <c r="I8" s="27" t="s">
        <v>211</v>
      </c>
      <c r="J8" s="27" t="s">
        <v>326</v>
      </c>
      <c r="K8" s="27" t="s">
        <v>211</v>
      </c>
      <c r="L8" s="27" t="s">
        <v>232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326</v>
      </c>
      <c r="S8" s="25" t="s">
        <v>445</v>
      </c>
      <c r="T8" s="70" t="s">
        <v>289</v>
      </c>
      <c r="U8" s="114" t="str">
        <f>R8</f>
        <v>23.0</v>
      </c>
      <c r="V8" s="112"/>
      <c r="W8" s="112" t="str">
        <f>IF(R8=S8,"-",S8)</f>
        <v>11.0</v>
      </c>
      <c r="X8" s="112"/>
      <c r="Y8" s="112" t="str">
        <f>IF(R8=T8,"-",T8)</f>
        <v>17.2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238</v>
      </c>
      <c r="J9" s="103" t="s">
        <v>193</v>
      </c>
      <c r="K9" s="103" t="s">
        <v>194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152</v>
      </c>
      <c r="J15" s="38" t="s">
        <v>78</v>
      </c>
      <c r="K15" s="38" t="s">
        <v>78</v>
      </c>
      <c r="L15" s="27" t="s">
        <v>152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152</v>
      </c>
      <c r="S15" s="25" t="s">
        <v>139</v>
      </c>
      <c r="T15" s="70" t="s">
        <v>171</v>
      </c>
      <c r="U15" s="114" t="str">
        <f t="shared" si="1"/>
        <v>0.002</v>
      </c>
      <c r="V15" s="112"/>
      <c r="W15" s="112" t="str">
        <f t="shared" si="2"/>
        <v>&lt;0.001</v>
      </c>
      <c r="X15" s="112"/>
      <c r="Y15" s="112" t="str">
        <f t="shared" si="3"/>
        <v>0.001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148</v>
      </c>
      <c r="H30" s="38" t="s">
        <v>148</v>
      </c>
      <c r="I30" s="38" t="s">
        <v>149</v>
      </c>
      <c r="J30" s="38" t="s">
        <v>144</v>
      </c>
      <c r="K30" s="38" t="s">
        <v>346</v>
      </c>
      <c r="L30" s="38" t="s">
        <v>297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148</v>
      </c>
      <c r="T30" s="70" t="s">
        <v>148</v>
      </c>
      <c r="U30" s="114" t="str">
        <f t="shared" si="1"/>
        <v>0.11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7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157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157</v>
      </c>
      <c r="S34" s="25" t="s">
        <v>152</v>
      </c>
      <c r="T34" s="70" t="s">
        <v>157</v>
      </c>
      <c r="U34" s="114" t="str">
        <f t="shared" si="1"/>
        <v>0.003</v>
      </c>
      <c r="V34" s="112"/>
      <c r="W34" s="112" t="str">
        <f t="shared" si="2"/>
        <v>0.002</v>
      </c>
      <c r="X34" s="112"/>
      <c r="Y34" s="112" t="str">
        <f t="shared" si="3"/>
        <v>0.003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150</v>
      </c>
      <c r="J36" s="38" t="s">
        <v>78</v>
      </c>
      <c r="K36" s="38" t="s">
        <v>78</v>
      </c>
      <c r="L36" s="38" t="s">
        <v>150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150</v>
      </c>
      <c r="S36" s="25" t="s">
        <v>151</v>
      </c>
      <c r="T36" s="70" t="s">
        <v>159</v>
      </c>
      <c r="U36" s="114" t="str">
        <f t="shared" si="1"/>
        <v>0.007</v>
      </c>
      <c r="V36" s="112"/>
      <c r="W36" s="112" t="str">
        <f t="shared" si="2"/>
        <v>0.004</v>
      </c>
      <c r="X36" s="112"/>
      <c r="Y36" s="112" t="str">
        <f t="shared" si="3"/>
        <v>0.006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171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152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171</v>
      </c>
      <c r="T38" s="70" t="s">
        <v>152</v>
      </c>
      <c r="U38" s="114" t="str">
        <f t="shared" si="1"/>
        <v>0.002</v>
      </c>
      <c r="V38" s="112"/>
      <c r="W38" s="112" t="str">
        <f t="shared" si="2"/>
        <v>0.001</v>
      </c>
      <c r="X38" s="112"/>
      <c r="Y38" s="112" t="str">
        <f t="shared" si="3"/>
        <v>0.002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171</v>
      </c>
      <c r="G39" s="38" t="s">
        <v>78</v>
      </c>
      <c r="H39" s="38" t="s">
        <v>78</v>
      </c>
      <c r="I39" s="38" t="s">
        <v>152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171</v>
      </c>
      <c r="T39" s="70" t="s">
        <v>152</v>
      </c>
      <c r="U39" s="114" t="str">
        <f t="shared" si="1"/>
        <v>0.002</v>
      </c>
      <c r="V39" s="112"/>
      <c r="W39" s="112" t="str">
        <f t="shared" si="2"/>
        <v>0.001</v>
      </c>
      <c r="X39" s="112"/>
      <c r="Y39" s="112" t="str">
        <f t="shared" si="3"/>
        <v>0.002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161</v>
      </c>
      <c r="I42" s="27" t="s">
        <v>161</v>
      </c>
      <c r="J42" s="27" t="s">
        <v>161</v>
      </c>
      <c r="K42" s="27" t="s">
        <v>161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179</v>
      </c>
      <c r="S45" s="25" t="s">
        <v>179</v>
      </c>
      <c r="T45" s="70" t="s">
        <v>179</v>
      </c>
      <c r="U45" s="114" t="str">
        <f t="shared" si="1"/>
        <v>14.9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341</v>
      </c>
      <c r="G47" s="27" t="s">
        <v>201</v>
      </c>
      <c r="H47" s="27" t="s">
        <v>368</v>
      </c>
      <c r="I47" s="27" t="s">
        <v>381</v>
      </c>
      <c r="J47" s="27" t="s">
        <v>368</v>
      </c>
      <c r="K47" s="27" t="s">
        <v>174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341</v>
      </c>
      <c r="S47" s="25" t="s">
        <v>174</v>
      </c>
      <c r="T47" s="70" t="s">
        <v>368</v>
      </c>
      <c r="U47" s="114" t="str">
        <f t="shared" si="1"/>
        <v>17.1</v>
      </c>
      <c r="V47" s="112"/>
      <c r="W47" s="112" t="str">
        <f t="shared" si="2"/>
        <v>16.1</v>
      </c>
      <c r="X47" s="112"/>
      <c r="Y47" s="112" t="str">
        <f t="shared" si="3"/>
        <v>16.6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439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439</v>
      </c>
      <c r="S48" s="25" t="s">
        <v>439</v>
      </c>
      <c r="T48" s="70" t="s">
        <v>439</v>
      </c>
      <c r="U48" s="114" t="str">
        <f t="shared" si="1"/>
        <v>49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440</v>
      </c>
      <c r="S49" s="25" t="s">
        <v>440</v>
      </c>
      <c r="T49" s="70" t="s">
        <v>440</v>
      </c>
      <c r="U49" s="114" t="str">
        <f t="shared" si="1"/>
        <v>124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424</v>
      </c>
      <c r="H55" s="27" t="s">
        <v>424</v>
      </c>
      <c r="I55" s="27" t="s">
        <v>424</v>
      </c>
      <c r="J55" s="27" t="s">
        <v>424</v>
      </c>
      <c r="K55" s="27" t="s">
        <v>424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351</v>
      </c>
      <c r="G56" s="27" t="s">
        <v>195</v>
      </c>
      <c r="H56" s="27" t="s">
        <v>225</v>
      </c>
      <c r="I56" s="27" t="s">
        <v>225</v>
      </c>
      <c r="J56" s="27" t="s">
        <v>225</v>
      </c>
      <c r="K56" s="27" t="s">
        <v>195</v>
      </c>
      <c r="L56" s="27" t="s">
        <v>225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195</v>
      </c>
      <c r="S56" s="25" t="s">
        <v>351</v>
      </c>
      <c r="T56" s="70" t="s">
        <v>225</v>
      </c>
      <c r="U56" s="114" t="str">
        <f t="shared" si="1"/>
        <v>7.4</v>
      </c>
      <c r="V56" s="112"/>
      <c r="W56" s="112" t="str">
        <f t="shared" si="2"/>
        <v>7.2</v>
      </c>
      <c r="X56" s="112"/>
      <c r="Y56" s="112" t="str">
        <f t="shared" si="3"/>
        <v>7.3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303</v>
      </c>
      <c r="G7" s="27" t="s">
        <v>314</v>
      </c>
      <c r="H7" s="27" t="s">
        <v>205</v>
      </c>
      <c r="I7" s="27" t="s">
        <v>119</v>
      </c>
      <c r="J7" s="27" t="s">
        <v>260</v>
      </c>
      <c r="K7" s="27" t="s">
        <v>117</v>
      </c>
      <c r="L7" s="27" t="s">
        <v>212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119</v>
      </c>
      <c r="S7" s="25" t="s">
        <v>303</v>
      </c>
      <c r="T7" s="70" t="s">
        <v>206</v>
      </c>
      <c r="U7" s="114" t="str">
        <f>R7</f>
        <v>28.4</v>
      </c>
      <c r="V7" s="112"/>
      <c r="W7" s="112" t="str">
        <f>IF(R7=S7,"-",S7)</f>
        <v>10.0</v>
      </c>
      <c r="X7" s="112"/>
      <c r="Y7" s="112" t="str">
        <f>IF(R7=T7,"-",T7)</f>
        <v>21.4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277</v>
      </c>
      <c r="G8" s="27" t="s">
        <v>247</v>
      </c>
      <c r="H8" s="27" t="s">
        <v>314</v>
      </c>
      <c r="I8" s="27" t="s">
        <v>326</v>
      </c>
      <c r="J8" s="27" t="s">
        <v>210</v>
      </c>
      <c r="K8" s="27" t="s">
        <v>372</v>
      </c>
      <c r="L8" s="27" t="s">
        <v>338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210</v>
      </c>
      <c r="S8" s="25" t="s">
        <v>277</v>
      </c>
      <c r="T8" s="70" t="s">
        <v>286</v>
      </c>
      <c r="U8" s="114" t="str">
        <f>R8</f>
        <v>25.5</v>
      </c>
      <c r="V8" s="112"/>
      <c r="W8" s="112" t="str">
        <f>IF(R8=S8,"-",S8)</f>
        <v>8.5</v>
      </c>
      <c r="X8" s="112"/>
      <c r="Y8" s="112" t="str">
        <f>IF(R8=T8,"-",T8)</f>
        <v>19.1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194</v>
      </c>
      <c r="J9" s="103" t="s">
        <v>193</v>
      </c>
      <c r="K9" s="103" t="s">
        <v>194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193</v>
      </c>
      <c r="T9" s="71" t="s">
        <v>194</v>
      </c>
      <c r="U9" s="121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171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171</v>
      </c>
      <c r="S15" s="25" t="s">
        <v>139</v>
      </c>
      <c r="T15" s="70" t="s">
        <v>139</v>
      </c>
      <c r="U15" s="114" t="str">
        <f t="shared" si="1"/>
        <v>0.001</v>
      </c>
      <c r="V15" s="112"/>
      <c r="W15" s="112" t="str">
        <f t="shared" si="2"/>
        <v>&lt;0.001</v>
      </c>
      <c r="X15" s="112"/>
      <c r="Y15" s="112" t="str">
        <f t="shared" si="3"/>
        <v>&lt;0.001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148</v>
      </c>
      <c r="H30" s="38" t="s">
        <v>148</v>
      </c>
      <c r="I30" s="38" t="s">
        <v>149</v>
      </c>
      <c r="J30" s="38" t="s">
        <v>144</v>
      </c>
      <c r="K30" s="38" t="s">
        <v>346</v>
      </c>
      <c r="L30" s="38" t="s">
        <v>346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148</v>
      </c>
      <c r="T30" s="70" t="s">
        <v>148</v>
      </c>
      <c r="U30" s="114" t="str">
        <f t="shared" si="1"/>
        <v>0.11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7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157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157</v>
      </c>
      <c r="S34" s="25" t="s">
        <v>152</v>
      </c>
      <c r="T34" s="70" t="s">
        <v>157</v>
      </c>
      <c r="U34" s="114" t="str">
        <f t="shared" si="1"/>
        <v>0.003</v>
      </c>
      <c r="V34" s="112"/>
      <c r="W34" s="112" t="str">
        <f t="shared" si="2"/>
        <v>0.002</v>
      </c>
      <c r="X34" s="112"/>
      <c r="Y34" s="112" t="str">
        <f t="shared" si="3"/>
        <v>0.003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157</v>
      </c>
      <c r="G36" s="38" t="s">
        <v>78</v>
      </c>
      <c r="H36" s="38" t="s">
        <v>78</v>
      </c>
      <c r="I36" s="38" t="s">
        <v>150</v>
      </c>
      <c r="J36" s="38" t="s">
        <v>78</v>
      </c>
      <c r="K36" s="38" t="s">
        <v>78</v>
      </c>
      <c r="L36" s="38" t="s">
        <v>159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150</v>
      </c>
      <c r="S36" s="25" t="s">
        <v>157</v>
      </c>
      <c r="T36" s="70" t="s">
        <v>153</v>
      </c>
      <c r="U36" s="114" t="str">
        <f t="shared" si="1"/>
        <v>0.007</v>
      </c>
      <c r="V36" s="112"/>
      <c r="W36" s="112" t="str">
        <f t="shared" si="2"/>
        <v>0.003</v>
      </c>
      <c r="X36" s="112"/>
      <c r="Y36" s="112" t="str">
        <f t="shared" si="3"/>
        <v>0.005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171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152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171</v>
      </c>
      <c r="T38" s="70" t="s">
        <v>152</v>
      </c>
      <c r="U38" s="114" t="str">
        <f t="shared" si="1"/>
        <v>0.002</v>
      </c>
      <c r="V38" s="112"/>
      <c r="W38" s="112" t="str">
        <f t="shared" si="2"/>
        <v>0.001</v>
      </c>
      <c r="X38" s="112"/>
      <c r="Y38" s="112" t="str">
        <f t="shared" si="3"/>
        <v>0.002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152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139</v>
      </c>
      <c r="T39" s="70" t="s">
        <v>171</v>
      </c>
      <c r="U39" s="114" t="str">
        <f t="shared" si="1"/>
        <v>0.002</v>
      </c>
      <c r="V39" s="112"/>
      <c r="W39" s="112" t="str">
        <f t="shared" si="2"/>
        <v>&lt;0.001</v>
      </c>
      <c r="X39" s="112"/>
      <c r="Y39" s="112" t="str">
        <f t="shared" si="3"/>
        <v>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161</v>
      </c>
      <c r="I42" s="27" t="s">
        <v>161</v>
      </c>
      <c r="J42" s="27" t="s">
        <v>161</v>
      </c>
      <c r="K42" s="27" t="s">
        <v>161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179</v>
      </c>
      <c r="S45" s="25" t="s">
        <v>179</v>
      </c>
      <c r="T45" s="70" t="s">
        <v>179</v>
      </c>
      <c r="U45" s="114" t="str">
        <f t="shared" si="1"/>
        <v>14.9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341</v>
      </c>
      <c r="G47" s="27" t="s">
        <v>178</v>
      </c>
      <c r="H47" s="27" t="s">
        <v>178</v>
      </c>
      <c r="I47" s="27" t="s">
        <v>381</v>
      </c>
      <c r="J47" s="27" t="s">
        <v>368</v>
      </c>
      <c r="K47" s="27" t="s">
        <v>174</v>
      </c>
      <c r="L47" s="27" t="s">
        <v>359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341</v>
      </c>
      <c r="S47" s="25" t="s">
        <v>174</v>
      </c>
      <c r="T47" s="70" t="s">
        <v>178</v>
      </c>
      <c r="U47" s="114" t="str">
        <f t="shared" si="1"/>
        <v>17.1</v>
      </c>
      <c r="V47" s="112"/>
      <c r="W47" s="112" t="str">
        <f t="shared" si="2"/>
        <v>16.1</v>
      </c>
      <c r="X47" s="112"/>
      <c r="Y47" s="112" t="str">
        <f t="shared" si="3"/>
        <v>16.5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447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447</v>
      </c>
      <c r="S48" s="25" t="s">
        <v>447</v>
      </c>
      <c r="T48" s="70" t="s">
        <v>447</v>
      </c>
      <c r="U48" s="114" t="str">
        <f t="shared" si="1"/>
        <v>48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448</v>
      </c>
      <c r="S49" s="25" t="s">
        <v>448</v>
      </c>
      <c r="T49" s="70" t="s">
        <v>448</v>
      </c>
      <c r="U49" s="114" t="str">
        <f t="shared" si="1"/>
        <v>105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424</v>
      </c>
      <c r="H55" s="27" t="s">
        <v>424</v>
      </c>
      <c r="I55" s="27" t="s">
        <v>424</v>
      </c>
      <c r="J55" s="27" t="s">
        <v>424</v>
      </c>
      <c r="K55" s="27" t="s">
        <v>424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351</v>
      </c>
      <c r="G56" s="27" t="s">
        <v>225</v>
      </c>
      <c r="H56" s="27" t="s">
        <v>351</v>
      </c>
      <c r="I56" s="27" t="s">
        <v>351</v>
      </c>
      <c r="J56" s="27" t="s">
        <v>351</v>
      </c>
      <c r="K56" s="27" t="s">
        <v>195</v>
      </c>
      <c r="L56" s="27" t="s">
        <v>225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195</v>
      </c>
      <c r="S56" s="25" t="s">
        <v>351</v>
      </c>
      <c r="T56" s="70" t="s">
        <v>225</v>
      </c>
      <c r="U56" s="114" t="str">
        <f t="shared" si="1"/>
        <v>7.4</v>
      </c>
      <c r="V56" s="112"/>
      <c r="W56" s="112" t="str">
        <f t="shared" si="2"/>
        <v>7.2</v>
      </c>
      <c r="X56" s="112"/>
      <c r="Y56" s="112" t="str">
        <f t="shared" si="3"/>
        <v>7.3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378</v>
      </c>
      <c r="G7" s="27" t="s">
        <v>78</v>
      </c>
      <c r="H7" s="27" t="s">
        <v>78</v>
      </c>
      <c r="I7" s="27" t="s">
        <v>450</v>
      </c>
      <c r="J7" s="27" t="s">
        <v>78</v>
      </c>
      <c r="K7" s="27" t="s">
        <v>78</v>
      </c>
      <c r="L7" s="27" t="s">
        <v>294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450</v>
      </c>
      <c r="S7" s="25" t="s">
        <v>378</v>
      </c>
      <c r="T7" s="70" t="s">
        <v>259</v>
      </c>
      <c r="U7" s="114" t="str">
        <f>R7</f>
        <v>27.2</v>
      </c>
      <c r="V7" s="112"/>
      <c r="W7" s="112" t="str">
        <f>IF(R7=S7,"-",S7)</f>
        <v>10.8</v>
      </c>
      <c r="X7" s="112"/>
      <c r="Y7" s="112" t="str">
        <f>IF(R7=T7,"-",T7)</f>
        <v>20.0</v>
      </c>
      <c r="Z7" s="112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416</v>
      </c>
      <c r="G8" s="27" t="s">
        <v>78</v>
      </c>
      <c r="H8" s="27" t="s">
        <v>78</v>
      </c>
      <c r="I8" s="27" t="s">
        <v>224</v>
      </c>
      <c r="J8" s="27" t="s">
        <v>78</v>
      </c>
      <c r="K8" s="27" t="s">
        <v>78</v>
      </c>
      <c r="L8" s="27" t="s">
        <v>296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296</v>
      </c>
      <c r="S8" s="25" t="s">
        <v>416</v>
      </c>
      <c r="T8" s="70" t="s">
        <v>285</v>
      </c>
      <c r="U8" s="114" t="str">
        <f>R8</f>
        <v>18.0</v>
      </c>
      <c r="V8" s="112"/>
      <c r="W8" s="112" t="str">
        <f>IF(R8=S8,"-",S8)</f>
        <v>9.1</v>
      </c>
      <c r="X8" s="112"/>
      <c r="Y8" s="112" t="str">
        <f>IF(R8=T8,"-",T8)</f>
        <v>14.7</v>
      </c>
      <c r="Z8" s="112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131</v>
      </c>
      <c r="G9" s="103" t="s">
        <v>78</v>
      </c>
      <c r="H9" s="103" t="s">
        <v>78</v>
      </c>
      <c r="I9" s="103" t="s">
        <v>131</v>
      </c>
      <c r="J9" s="103" t="s">
        <v>78</v>
      </c>
      <c r="K9" s="103" t="s">
        <v>78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131</v>
      </c>
      <c r="S9" s="32" t="s">
        <v>194</v>
      </c>
      <c r="T9" s="71" t="s">
        <v>131</v>
      </c>
      <c r="U9" s="121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78</v>
      </c>
      <c r="H10" s="62" t="s">
        <v>78</v>
      </c>
      <c r="I10" s="62" t="s">
        <v>135</v>
      </c>
      <c r="J10" s="62" t="s">
        <v>78</v>
      </c>
      <c r="K10" s="62" t="s">
        <v>78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78</v>
      </c>
      <c r="H11" s="27" t="s">
        <v>78</v>
      </c>
      <c r="I11" s="27" t="s">
        <v>136</v>
      </c>
      <c r="J11" s="27" t="s">
        <v>78</v>
      </c>
      <c r="K11" s="27" t="s">
        <v>78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137</v>
      </c>
      <c r="G12" s="27" t="s">
        <v>78</v>
      </c>
      <c r="H12" s="38" t="s">
        <v>78</v>
      </c>
      <c r="I12" s="27" t="s">
        <v>137</v>
      </c>
      <c r="J12" s="38" t="s">
        <v>78</v>
      </c>
      <c r="K12" s="38" t="s">
        <v>78</v>
      </c>
      <c r="L12" s="27" t="s">
        <v>137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137</v>
      </c>
      <c r="S12" s="25" t="s">
        <v>137</v>
      </c>
      <c r="T12" s="70" t="s">
        <v>137</v>
      </c>
      <c r="U12" s="129" t="str">
        <f>R12</f>
        <v>&lt;0.0003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138</v>
      </c>
      <c r="G13" s="27" t="s">
        <v>78</v>
      </c>
      <c r="H13" s="38" t="s">
        <v>78</v>
      </c>
      <c r="I13" s="27" t="s">
        <v>138</v>
      </c>
      <c r="J13" s="38" t="s">
        <v>78</v>
      </c>
      <c r="K13" s="38" t="s">
        <v>78</v>
      </c>
      <c r="L13" s="27" t="s">
        <v>138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138</v>
      </c>
      <c r="S13" s="25" t="s">
        <v>138</v>
      </c>
      <c r="T13" s="70" t="s">
        <v>138</v>
      </c>
      <c r="U13" s="114" t="str">
        <f t="shared" ref="U13:U56" si="1">R13</f>
        <v>&lt;0.00005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139</v>
      </c>
      <c r="G14" s="27" t="s">
        <v>78</v>
      </c>
      <c r="H14" s="38" t="s">
        <v>78</v>
      </c>
      <c r="I14" s="27" t="s">
        <v>139</v>
      </c>
      <c r="J14" s="38" t="s">
        <v>78</v>
      </c>
      <c r="K14" s="38" t="s">
        <v>78</v>
      </c>
      <c r="L14" s="27" t="s">
        <v>139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139</v>
      </c>
      <c r="S14" s="25" t="s">
        <v>139</v>
      </c>
      <c r="T14" s="70" t="s">
        <v>139</v>
      </c>
      <c r="U14" s="114" t="str">
        <f t="shared" si="1"/>
        <v>&lt;0.001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139</v>
      </c>
      <c r="G16" s="27" t="s">
        <v>78</v>
      </c>
      <c r="H16" s="38" t="s">
        <v>78</v>
      </c>
      <c r="I16" s="27" t="s">
        <v>139</v>
      </c>
      <c r="J16" s="38" t="s">
        <v>78</v>
      </c>
      <c r="K16" s="38" t="s">
        <v>78</v>
      </c>
      <c r="L16" s="27" t="s">
        <v>139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139</v>
      </c>
      <c r="S16" s="25" t="s">
        <v>139</v>
      </c>
      <c r="T16" s="70" t="s">
        <v>139</v>
      </c>
      <c r="U16" s="114" t="str">
        <f t="shared" si="1"/>
        <v>&lt;0.001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141</v>
      </c>
      <c r="G18" s="27" t="s">
        <v>78</v>
      </c>
      <c r="H18" s="38" t="s">
        <v>78</v>
      </c>
      <c r="I18" s="27" t="s">
        <v>141</v>
      </c>
      <c r="J18" s="38" t="s">
        <v>78</v>
      </c>
      <c r="K18" s="38" t="s">
        <v>78</v>
      </c>
      <c r="L18" s="27" t="s">
        <v>141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141</v>
      </c>
      <c r="S18" s="25" t="s">
        <v>141</v>
      </c>
      <c r="T18" s="70" t="s">
        <v>141</v>
      </c>
      <c r="U18" s="130" t="str">
        <f>R18</f>
        <v>&lt;0.004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134</v>
      </c>
      <c r="G20" s="27" t="s">
        <v>78</v>
      </c>
      <c r="H20" s="38" t="s">
        <v>78</v>
      </c>
      <c r="I20" s="27" t="s">
        <v>142</v>
      </c>
      <c r="J20" s="38" t="s">
        <v>78</v>
      </c>
      <c r="K20" s="38" t="s">
        <v>78</v>
      </c>
      <c r="L20" s="27" t="s">
        <v>131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134</v>
      </c>
      <c r="S20" s="25" t="s">
        <v>142</v>
      </c>
      <c r="T20" s="70" t="s">
        <v>194</v>
      </c>
      <c r="U20" s="114" t="str">
        <f t="shared" si="1"/>
        <v>0.8</v>
      </c>
      <c r="V20" s="112"/>
      <c r="W20" s="112" t="str">
        <f t="shared" si="2"/>
        <v>&lt;0.4</v>
      </c>
      <c r="X20" s="112"/>
      <c r="Y20" s="112" t="str">
        <f t="shared" si="3"/>
        <v>0.4</v>
      </c>
      <c r="Z20" s="112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143</v>
      </c>
      <c r="G21" s="27" t="s">
        <v>78</v>
      </c>
      <c r="H21" s="38" t="s">
        <v>78</v>
      </c>
      <c r="I21" s="27" t="s">
        <v>143</v>
      </c>
      <c r="J21" s="38" t="s">
        <v>78</v>
      </c>
      <c r="K21" s="38" t="s">
        <v>78</v>
      </c>
      <c r="L21" s="27" t="s">
        <v>143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143</v>
      </c>
      <c r="S21" s="25" t="s">
        <v>143</v>
      </c>
      <c r="T21" s="70" t="s">
        <v>143</v>
      </c>
      <c r="U21" s="114" t="str">
        <f t="shared" si="1"/>
        <v>&lt;0.08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145</v>
      </c>
      <c r="G22" s="27" t="s">
        <v>78</v>
      </c>
      <c r="H22" s="38" t="s">
        <v>78</v>
      </c>
      <c r="I22" s="27" t="s">
        <v>145</v>
      </c>
      <c r="J22" s="38" t="s">
        <v>78</v>
      </c>
      <c r="K22" s="38" t="s">
        <v>78</v>
      </c>
      <c r="L22" s="27" t="s">
        <v>145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145</v>
      </c>
      <c r="S22" s="25" t="s">
        <v>145</v>
      </c>
      <c r="T22" s="70" t="s">
        <v>145</v>
      </c>
      <c r="U22" s="114" t="str">
        <f t="shared" si="1"/>
        <v>&lt;0.1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146</v>
      </c>
      <c r="G23" s="27" t="s">
        <v>78</v>
      </c>
      <c r="H23" s="38" t="s">
        <v>78</v>
      </c>
      <c r="I23" s="27" t="s">
        <v>146</v>
      </c>
      <c r="J23" s="38" t="s">
        <v>78</v>
      </c>
      <c r="K23" s="38" t="s">
        <v>78</v>
      </c>
      <c r="L23" s="27" t="s">
        <v>146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146</v>
      </c>
      <c r="S23" s="25" t="s">
        <v>146</v>
      </c>
      <c r="T23" s="70" t="s">
        <v>146</v>
      </c>
      <c r="U23" s="114" t="str">
        <f t="shared" si="1"/>
        <v>&lt;0.0002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147</v>
      </c>
      <c r="G24" s="27" t="s">
        <v>78</v>
      </c>
      <c r="H24" s="38" t="s">
        <v>78</v>
      </c>
      <c r="I24" s="27" t="s">
        <v>147</v>
      </c>
      <c r="J24" s="38" t="s">
        <v>78</v>
      </c>
      <c r="K24" s="38" t="s">
        <v>78</v>
      </c>
      <c r="L24" s="27" t="s">
        <v>147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147</v>
      </c>
      <c r="S24" s="25" t="s">
        <v>147</v>
      </c>
      <c r="T24" s="70" t="s">
        <v>147</v>
      </c>
      <c r="U24" s="114" t="str">
        <f t="shared" si="1"/>
        <v>&lt;0.005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140</v>
      </c>
      <c r="G25" s="27" t="s">
        <v>78</v>
      </c>
      <c r="H25" s="38" t="s">
        <v>78</v>
      </c>
      <c r="I25" s="27" t="s">
        <v>140</v>
      </c>
      <c r="J25" s="38" t="s">
        <v>78</v>
      </c>
      <c r="K25" s="38" t="s">
        <v>78</v>
      </c>
      <c r="L25" s="27" t="s">
        <v>140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140</v>
      </c>
      <c r="S25" s="25" t="s">
        <v>140</v>
      </c>
      <c r="T25" s="70" t="s">
        <v>140</v>
      </c>
      <c r="U25" s="114" t="str">
        <f t="shared" si="1"/>
        <v>&lt;0.002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139</v>
      </c>
      <c r="G26" s="27" t="s">
        <v>78</v>
      </c>
      <c r="H26" s="38" t="s">
        <v>78</v>
      </c>
      <c r="I26" s="27" t="s">
        <v>139</v>
      </c>
      <c r="J26" s="38" t="s">
        <v>78</v>
      </c>
      <c r="K26" s="38" t="s">
        <v>78</v>
      </c>
      <c r="L26" s="27" t="s">
        <v>139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139</v>
      </c>
      <c r="S26" s="25" t="s">
        <v>139</v>
      </c>
      <c r="T26" s="70" t="s">
        <v>139</v>
      </c>
      <c r="U26" s="114" t="str">
        <f t="shared" si="1"/>
        <v>&lt;0.001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139</v>
      </c>
      <c r="G27" s="27" t="s">
        <v>78</v>
      </c>
      <c r="H27" s="38" t="s">
        <v>78</v>
      </c>
      <c r="I27" s="27" t="s">
        <v>139</v>
      </c>
      <c r="J27" s="38" t="s">
        <v>78</v>
      </c>
      <c r="K27" s="38" t="s">
        <v>78</v>
      </c>
      <c r="L27" s="27" t="s">
        <v>139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139</v>
      </c>
      <c r="S27" s="25" t="s">
        <v>139</v>
      </c>
      <c r="T27" s="70" t="s">
        <v>139</v>
      </c>
      <c r="U27" s="114" t="str">
        <f t="shared" si="1"/>
        <v>&lt;0.001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139</v>
      </c>
      <c r="G28" s="27" t="s">
        <v>78</v>
      </c>
      <c r="H28" s="38" t="s">
        <v>78</v>
      </c>
      <c r="I28" s="27" t="s">
        <v>139</v>
      </c>
      <c r="J28" s="38" t="s">
        <v>78</v>
      </c>
      <c r="K28" s="38" t="s">
        <v>78</v>
      </c>
      <c r="L28" s="27" t="s">
        <v>139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139</v>
      </c>
      <c r="S28" s="25" t="s">
        <v>139</v>
      </c>
      <c r="T28" s="70" t="s">
        <v>139</v>
      </c>
      <c r="U28" s="114" t="str">
        <f t="shared" si="1"/>
        <v>&lt;0.001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139</v>
      </c>
      <c r="G29" s="27" t="s">
        <v>78</v>
      </c>
      <c r="H29" s="38" t="s">
        <v>78</v>
      </c>
      <c r="I29" s="27" t="s">
        <v>139</v>
      </c>
      <c r="J29" s="38" t="s">
        <v>78</v>
      </c>
      <c r="K29" s="38" t="s">
        <v>78</v>
      </c>
      <c r="L29" s="27" t="s">
        <v>139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139</v>
      </c>
      <c r="S29" s="25" t="s">
        <v>139</v>
      </c>
      <c r="T29" s="70" t="s">
        <v>139</v>
      </c>
      <c r="U29" s="114" t="str">
        <f t="shared" si="1"/>
        <v>&lt;0.001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148</v>
      </c>
      <c r="J30" s="38" t="s">
        <v>78</v>
      </c>
      <c r="K30" s="38" t="s">
        <v>78</v>
      </c>
      <c r="L30" s="38" t="s">
        <v>261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261</v>
      </c>
      <c r="S30" s="25" t="s">
        <v>148</v>
      </c>
      <c r="T30" s="70" t="s">
        <v>148</v>
      </c>
      <c r="U30" s="114" t="str">
        <f t="shared" si="1"/>
        <v>0.06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139</v>
      </c>
      <c r="J34" s="38" t="s">
        <v>78</v>
      </c>
      <c r="K34" s="38" t="s">
        <v>78</v>
      </c>
      <c r="L34" s="38" t="s">
        <v>171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171</v>
      </c>
      <c r="S34" s="25" t="s">
        <v>139</v>
      </c>
      <c r="T34" s="70" t="s">
        <v>139</v>
      </c>
      <c r="U34" s="114" t="str">
        <f t="shared" si="1"/>
        <v>0.001</v>
      </c>
      <c r="V34" s="112"/>
      <c r="W34" s="112" t="str">
        <f t="shared" si="2"/>
        <v>&lt;0.001</v>
      </c>
      <c r="X34" s="112"/>
      <c r="Y34" s="112" t="str">
        <f t="shared" si="3"/>
        <v>&lt;0.001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139</v>
      </c>
      <c r="G36" s="38" t="s">
        <v>78</v>
      </c>
      <c r="H36" s="38" t="s">
        <v>78</v>
      </c>
      <c r="I36" s="38" t="s">
        <v>139</v>
      </c>
      <c r="J36" s="38" t="s">
        <v>78</v>
      </c>
      <c r="K36" s="38" t="s">
        <v>78</v>
      </c>
      <c r="L36" s="38" t="s">
        <v>171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171</v>
      </c>
      <c r="S36" s="25" t="s">
        <v>139</v>
      </c>
      <c r="T36" s="70" t="s">
        <v>139</v>
      </c>
      <c r="U36" s="114" t="str">
        <f t="shared" si="1"/>
        <v>0.001</v>
      </c>
      <c r="V36" s="112"/>
      <c r="W36" s="112" t="str">
        <f t="shared" si="2"/>
        <v>&lt;0.001</v>
      </c>
      <c r="X36" s="112"/>
      <c r="Y36" s="112" t="str">
        <f t="shared" si="3"/>
        <v>&lt;0.001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139</v>
      </c>
      <c r="G38" s="38" t="s">
        <v>78</v>
      </c>
      <c r="H38" s="38" t="s">
        <v>78</v>
      </c>
      <c r="I38" s="38" t="s">
        <v>139</v>
      </c>
      <c r="J38" s="38" t="s">
        <v>78</v>
      </c>
      <c r="K38" s="38" t="s">
        <v>78</v>
      </c>
      <c r="L38" s="38" t="s">
        <v>139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139</v>
      </c>
      <c r="S38" s="25" t="s">
        <v>139</v>
      </c>
      <c r="T38" s="70" t="s">
        <v>139</v>
      </c>
      <c r="U38" s="114" t="str">
        <f t="shared" si="1"/>
        <v>&lt;0.001</v>
      </c>
      <c r="V38" s="112"/>
      <c r="W38" s="112" t="str">
        <f t="shared" si="2"/>
        <v>-</v>
      </c>
      <c r="X38" s="112"/>
      <c r="Y38" s="112" t="str">
        <f t="shared" si="3"/>
        <v>-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78</v>
      </c>
      <c r="H42" s="27" t="s">
        <v>78</v>
      </c>
      <c r="I42" s="27" t="s">
        <v>161</v>
      </c>
      <c r="J42" s="27" t="s">
        <v>78</v>
      </c>
      <c r="K42" s="27" t="s">
        <v>78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78</v>
      </c>
      <c r="H43" s="27" t="s">
        <v>78</v>
      </c>
      <c r="I43" s="27" t="s">
        <v>161</v>
      </c>
      <c r="J43" s="27" t="s">
        <v>78</v>
      </c>
      <c r="K43" s="27" t="s">
        <v>78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451</v>
      </c>
      <c r="G45" s="27" t="s">
        <v>78</v>
      </c>
      <c r="H45" s="38" t="s">
        <v>78</v>
      </c>
      <c r="I45" s="27" t="s">
        <v>452</v>
      </c>
      <c r="J45" s="38" t="s">
        <v>78</v>
      </c>
      <c r="K45" s="38" t="s">
        <v>78</v>
      </c>
      <c r="L45" s="27" t="s">
        <v>452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452</v>
      </c>
      <c r="S45" s="25" t="s">
        <v>451</v>
      </c>
      <c r="T45" s="70" t="s">
        <v>452</v>
      </c>
      <c r="U45" s="114" t="str">
        <f t="shared" si="1"/>
        <v>8.9</v>
      </c>
      <c r="V45" s="112"/>
      <c r="W45" s="112" t="str">
        <f t="shared" si="2"/>
        <v>8.8</v>
      </c>
      <c r="X45" s="112"/>
      <c r="Y45" s="112" t="str">
        <f t="shared" si="3"/>
        <v>8.9</v>
      </c>
      <c r="Z45" s="112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78</v>
      </c>
      <c r="H46" s="27" t="s">
        <v>78</v>
      </c>
      <c r="I46" s="27" t="s">
        <v>139</v>
      </c>
      <c r="J46" s="27" t="s">
        <v>78</v>
      </c>
      <c r="K46" s="27" t="s">
        <v>78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267</v>
      </c>
      <c r="G47" s="27" t="s">
        <v>78</v>
      </c>
      <c r="H47" s="27" t="s">
        <v>78</v>
      </c>
      <c r="I47" s="27" t="s">
        <v>400</v>
      </c>
      <c r="J47" s="27" t="s">
        <v>78</v>
      </c>
      <c r="K47" s="27" t="s">
        <v>78</v>
      </c>
      <c r="L47" s="27" t="s">
        <v>453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267</v>
      </c>
      <c r="S47" s="25" t="s">
        <v>453</v>
      </c>
      <c r="T47" s="70" t="s">
        <v>420</v>
      </c>
      <c r="U47" s="114" t="str">
        <f t="shared" si="1"/>
        <v>12.7</v>
      </c>
      <c r="V47" s="112"/>
      <c r="W47" s="112" t="str">
        <f t="shared" si="2"/>
        <v>8.1</v>
      </c>
      <c r="X47" s="112"/>
      <c r="Y47" s="112" t="str">
        <f t="shared" si="3"/>
        <v>10.5</v>
      </c>
      <c r="Z47" s="112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300</v>
      </c>
      <c r="G48" s="27" t="s">
        <v>78</v>
      </c>
      <c r="H48" s="27" t="s">
        <v>78</v>
      </c>
      <c r="I48" s="27" t="s">
        <v>454</v>
      </c>
      <c r="J48" s="27" t="s">
        <v>78</v>
      </c>
      <c r="K48" s="27" t="s">
        <v>78</v>
      </c>
      <c r="L48" s="27" t="s">
        <v>454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300</v>
      </c>
      <c r="S48" s="25" t="s">
        <v>454</v>
      </c>
      <c r="T48" s="70" t="s">
        <v>183</v>
      </c>
      <c r="U48" s="114" t="str">
        <f t="shared" si="1"/>
        <v>26</v>
      </c>
      <c r="V48" s="112"/>
      <c r="W48" s="112" t="str">
        <f t="shared" si="2"/>
        <v>24</v>
      </c>
      <c r="X48" s="112"/>
      <c r="Y48" s="112" t="str">
        <f t="shared" si="3"/>
        <v>25</v>
      </c>
      <c r="Z48" s="112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301</v>
      </c>
      <c r="G49" s="27" t="s">
        <v>78</v>
      </c>
      <c r="H49" s="27" t="s">
        <v>78</v>
      </c>
      <c r="I49" s="27" t="s">
        <v>384</v>
      </c>
      <c r="J49" s="27" t="s">
        <v>78</v>
      </c>
      <c r="K49" s="27" t="s">
        <v>78</v>
      </c>
      <c r="L49" s="27" t="s">
        <v>423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301</v>
      </c>
      <c r="S49" s="25" t="s">
        <v>384</v>
      </c>
      <c r="T49" s="70" t="s">
        <v>455</v>
      </c>
      <c r="U49" s="114" t="str">
        <f t="shared" si="1"/>
        <v>74</v>
      </c>
      <c r="V49" s="112"/>
      <c r="W49" s="112" t="str">
        <f t="shared" si="2"/>
        <v>67</v>
      </c>
      <c r="X49" s="112"/>
      <c r="Y49" s="112" t="str">
        <f t="shared" si="3"/>
        <v>70</v>
      </c>
      <c r="Z49" s="112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188</v>
      </c>
      <c r="S50" s="25" t="s">
        <v>188</v>
      </c>
      <c r="T50" s="70" t="s">
        <v>188</v>
      </c>
      <c r="U50" s="114" t="str">
        <f t="shared" si="1"/>
        <v>&lt;0.02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140</v>
      </c>
      <c r="G53" s="27" t="s">
        <v>78</v>
      </c>
      <c r="H53" s="38" t="s">
        <v>78</v>
      </c>
      <c r="I53" s="27" t="s">
        <v>140</v>
      </c>
      <c r="J53" s="38" t="s">
        <v>78</v>
      </c>
      <c r="K53" s="38" t="s">
        <v>78</v>
      </c>
      <c r="L53" s="27" t="s">
        <v>140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140</v>
      </c>
      <c r="S53" s="25" t="s">
        <v>140</v>
      </c>
      <c r="T53" s="70" t="s">
        <v>140</v>
      </c>
      <c r="U53" s="114" t="str">
        <f t="shared" si="1"/>
        <v>&lt;0.002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192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192</v>
      </c>
      <c r="S54" s="25" t="s">
        <v>192</v>
      </c>
      <c r="T54" s="70" t="s">
        <v>192</v>
      </c>
      <c r="U54" s="114" t="str">
        <f t="shared" si="1"/>
        <v>&lt;0.0005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78</v>
      </c>
      <c r="H55" s="27" t="s">
        <v>78</v>
      </c>
      <c r="I55" s="27" t="s">
        <v>424</v>
      </c>
      <c r="J55" s="27" t="s">
        <v>78</v>
      </c>
      <c r="K55" s="27" t="s">
        <v>78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425</v>
      </c>
      <c r="G56" s="27" t="s">
        <v>78</v>
      </c>
      <c r="H56" s="27" t="s">
        <v>78</v>
      </c>
      <c r="I56" s="27" t="s">
        <v>425</v>
      </c>
      <c r="J56" s="27" t="s">
        <v>78</v>
      </c>
      <c r="K56" s="27" t="s">
        <v>78</v>
      </c>
      <c r="L56" s="27" t="s">
        <v>351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351</v>
      </c>
      <c r="S56" s="25" t="s">
        <v>425</v>
      </c>
      <c r="T56" s="70" t="s">
        <v>425</v>
      </c>
      <c r="U56" s="114" t="str">
        <f t="shared" si="1"/>
        <v>7.2</v>
      </c>
      <c r="V56" s="112"/>
      <c r="W56" s="112" t="str">
        <f t="shared" si="2"/>
        <v>7.1</v>
      </c>
      <c r="X56" s="112"/>
      <c r="Y56" s="112" t="str">
        <f t="shared" si="3"/>
        <v>7.1</v>
      </c>
      <c r="Z56" s="112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78</v>
      </c>
      <c r="H57" s="38" t="s">
        <v>78</v>
      </c>
      <c r="I57" s="38" t="s">
        <v>197</v>
      </c>
      <c r="J57" s="38" t="s">
        <v>78</v>
      </c>
      <c r="K57" s="38" t="s">
        <v>78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2" t="s">
        <v>64</v>
      </c>
      <c r="X57" s="112"/>
      <c r="Y57" s="112" t="s">
        <v>64</v>
      </c>
      <c r="Z57" s="112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78</v>
      </c>
      <c r="H58" s="27" t="s">
        <v>78</v>
      </c>
      <c r="I58" s="27" t="s">
        <v>197</v>
      </c>
      <c r="J58" s="27" t="s">
        <v>78</v>
      </c>
      <c r="K58" s="27" t="s">
        <v>78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2" t="s">
        <v>64</v>
      </c>
      <c r="X58" s="112"/>
      <c r="Y58" s="112" t="s">
        <v>64</v>
      </c>
      <c r="Z58" s="112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78</v>
      </c>
      <c r="H59" s="27" t="s">
        <v>78</v>
      </c>
      <c r="I59" s="27" t="s">
        <v>198</v>
      </c>
      <c r="J59" s="27" t="s">
        <v>78</v>
      </c>
      <c r="K59" s="27" t="s">
        <v>78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78</v>
      </c>
      <c r="H60" s="31" t="s">
        <v>78</v>
      </c>
      <c r="I60" s="31" t="s">
        <v>145</v>
      </c>
      <c r="J60" s="31" t="s">
        <v>78</v>
      </c>
      <c r="K60" s="31" t="s">
        <v>78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445</v>
      </c>
      <c r="G7" s="27" t="s">
        <v>204</v>
      </c>
      <c r="H7" s="27" t="s">
        <v>205</v>
      </c>
      <c r="I7" s="27" t="s">
        <v>457</v>
      </c>
      <c r="J7" s="27" t="s">
        <v>458</v>
      </c>
      <c r="K7" s="27" t="s">
        <v>117</v>
      </c>
      <c r="L7" s="27" t="s">
        <v>296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457</v>
      </c>
      <c r="S7" s="25" t="s">
        <v>445</v>
      </c>
      <c r="T7" s="70" t="s">
        <v>326</v>
      </c>
      <c r="U7" s="114" t="str">
        <f>R7</f>
        <v>28.7</v>
      </c>
      <c r="V7" s="112"/>
      <c r="W7" s="112" t="str">
        <f>IF(R7=S7,"-",S7)</f>
        <v>11.0</v>
      </c>
      <c r="X7" s="112"/>
      <c r="Y7" s="112" t="str">
        <f>IF(R7=T7,"-",T7)</f>
        <v>23.0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433</v>
      </c>
      <c r="G8" s="27" t="s">
        <v>228</v>
      </c>
      <c r="H8" s="27" t="s">
        <v>295</v>
      </c>
      <c r="I8" s="27" t="s">
        <v>202</v>
      </c>
      <c r="J8" s="27" t="s">
        <v>202</v>
      </c>
      <c r="K8" s="27" t="s">
        <v>231</v>
      </c>
      <c r="L8" s="27" t="s">
        <v>459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231</v>
      </c>
      <c r="S8" s="25" t="s">
        <v>433</v>
      </c>
      <c r="T8" s="70" t="s">
        <v>337</v>
      </c>
      <c r="U8" s="114" t="str">
        <f>R8</f>
        <v>26.8</v>
      </c>
      <c r="V8" s="112"/>
      <c r="W8" s="112" t="str">
        <f>IF(R8=S8,"-",S8)</f>
        <v>9.6</v>
      </c>
      <c r="X8" s="112"/>
      <c r="Y8" s="112" t="str">
        <f>IF(R8=T8,"-",T8)</f>
        <v>20.7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193</v>
      </c>
      <c r="G9" s="103" t="s">
        <v>194</v>
      </c>
      <c r="H9" s="103" t="s">
        <v>194</v>
      </c>
      <c r="I9" s="103" t="s">
        <v>194</v>
      </c>
      <c r="J9" s="103" t="s">
        <v>238</v>
      </c>
      <c r="K9" s="103" t="s">
        <v>238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148</v>
      </c>
      <c r="H30" s="38" t="s">
        <v>148</v>
      </c>
      <c r="I30" s="38" t="s">
        <v>148</v>
      </c>
      <c r="J30" s="38" t="s">
        <v>297</v>
      </c>
      <c r="K30" s="38" t="s">
        <v>149</v>
      </c>
      <c r="L30" s="38" t="s">
        <v>149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297</v>
      </c>
      <c r="S30" s="25" t="s">
        <v>148</v>
      </c>
      <c r="T30" s="70" t="s">
        <v>148</v>
      </c>
      <c r="U30" s="114" t="str">
        <f t="shared" si="1"/>
        <v>0.08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7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139</v>
      </c>
      <c r="J32" s="38" t="s">
        <v>78</v>
      </c>
      <c r="K32" s="38" t="s">
        <v>78</v>
      </c>
      <c r="L32" s="38" t="s">
        <v>139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139</v>
      </c>
      <c r="S32" s="25" t="s">
        <v>139</v>
      </c>
      <c r="T32" s="70" t="s">
        <v>139</v>
      </c>
      <c r="U32" s="114" t="str">
        <f t="shared" si="1"/>
        <v>&lt;0.001</v>
      </c>
      <c r="V32" s="112"/>
      <c r="W32" s="112" t="str">
        <f t="shared" si="2"/>
        <v>-</v>
      </c>
      <c r="X32" s="112"/>
      <c r="Y32" s="112" t="str">
        <f t="shared" si="3"/>
        <v>-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151</v>
      </c>
      <c r="J34" s="38" t="s">
        <v>78</v>
      </c>
      <c r="K34" s="38" t="s">
        <v>78</v>
      </c>
      <c r="L34" s="38" t="s">
        <v>151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151</v>
      </c>
      <c r="S34" s="25" t="s">
        <v>152</v>
      </c>
      <c r="T34" s="70" t="s">
        <v>157</v>
      </c>
      <c r="U34" s="114" t="str">
        <f t="shared" si="1"/>
        <v>0.004</v>
      </c>
      <c r="V34" s="112"/>
      <c r="W34" s="112" t="str">
        <f t="shared" si="2"/>
        <v>0.002</v>
      </c>
      <c r="X34" s="112"/>
      <c r="Y34" s="112" t="str">
        <f t="shared" si="3"/>
        <v>0.003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157</v>
      </c>
      <c r="G36" s="38" t="s">
        <v>78</v>
      </c>
      <c r="H36" s="38" t="s">
        <v>78</v>
      </c>
      <c r="I36" s="38" t="s">
        <v>213</v>
      </c>
      <c r="J36" s="38" t="s">
        <v>78</v>
      </c>
      <c r="K36" s="38" t="s">
        <v>78</v>
      </c>
      <c r="L36" s="38" t="s">
        <v>213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213</v>
      </c>
      <c r="S36" s="25" t="s">
        <v>157</v>
      </c>
      <c r="T36" s="70" t="s">
        <v>159</v>
      </c>
      <c r="U36" s="114" t="str">
        <f t="shared" si="1"/>
        <v>0.008</v>
      </c>
      <c r="V36" s="112"/>
      <c r="W36" s="112" t="str">
        <f t="shared" si="2"/>
        <v>0.003</v>
      </c>
      <c r="X36" s="112"/>
      <c r="Y36" s="112" t="str">
        <f t="shared" si="3"/>
        <v>0.006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171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152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171</v>
      </c>
      <c r="T38" s="70" t="s">
        <v>152</v>
      </c>
      <c r="U38" s="114" t="str">
        <f t="shared" si="1"/>
        <v>0.002</v>
      </c>
      <c r="V38" s="112"/>
      <c r="W38" s="112" t="str">
        <f t="shared" si="2"/>
        <v>0.001</v>
      </c>
      <c r="X38" s="112"/>
      <c r="Y38" s="112" t="str">
        <f t="shared" si="3"/>
        <v>0.002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152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139</v>
      </c>
      <c r="T39" s="70" t="s">
        <v>171</v>
      </c>
      <c r="U39" s="114" t="str">
        <f t="shared" si="1"/>
        <v>0.002</v>
      </c>
      <c r="V39" s="112"/>
      <c r="W39" s="112" t="str">
        <f t="shared" si="2"/>
        <v>&lt;0.001</v>
      </c>
      <c r="X39" s="112"/>
      <c r="Y39" s="112" t="str">
        <f t="shared" si="3"/>
        <v>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161</v>
      </c>
      <c r="I42" s="27" t="s">
        <v>161</v>
      </c>
      <c r="J42" s="27" t="s">
        <v>161</v>
      </c>
      <c r="K42" s="27" t="s">
        <v>161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452</v>
      </c>
      <c r="S45" s="25" t="s">
        <v>452</v>
      </c>
      <c r="T45" s="70" t="s">
        <v>452</v>
      </c>
      <c r="U45" s="114" t="str">
        <f t="shared" si="1"/>
        <v>8.9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253</v>
      </c>
      <c r="G47" s="27" t="s">
        <v>168</v>
      </c>
      <c r="H47" s="27" t="s">
        <v>460</v>
      </c>
      <c r="I47" s="27" t="s">
        <v>378</v>
      </c>
      <c r="J47" s="27" t="s">
        <v>461</v>
      </c>
      <c r="K47" s="27" t="s">
        <v>462</v>
      </c>
      <c r="L47" s="27" t="s">
        <v>453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253</v>
      </c>
      <c r="S47" s="25" t="s">
        <v>462</v>
      </c>
      <c r="T47" s="70" t="s">
        <v>463</v>
      </c>
      <c r="U47" s="114" t="str">
        <f t="shared" si="1"/>
        <v>13.3</v>
      </c>
      <c r="V47" s="112"/>
      <c r="W47" s="112" t="str">
        <f t="shared" si="2"/>
        <v>7.8</v>
      </c>
      <c r="X47" s="112"/>
      <c r="Y47" s="112" t="str">
        <f t="shared" si="3"/>
        <v>10.4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454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454</v>
      </c>
      <c r="S48" s="25" t="s">
        <v>454</v>
      </c>
      <c r="T48" s="70" t="s">
        <v>454</v>
      </c>
      <c r="U48" s="114" t="str">
        <f t="shared" si="1"/>
        <v>24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464</v>
      </c>
      <c r="S49" s="25" t="s">
        <v>464</v>
      </c>
      <c r="T49" s="70" t="s">
        <v>464</v>
      </c>
      <c r="U49" s="114" t="str">
        <f t="shared" si="1"/>
        <v>65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424</v>
      </c>
      <c r="H55" s="27" t="s">
        <v>424</v>
      </c>
      <c r="I55" s="27" t="s">
        <v>424</v>
      </c>
      <c r="J55" s="27" t="s">
        <v>424</v>
      </c>
      <c r="K55" s="27" t="s">
        <v>424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424</v>
      </c>
      <c r="S55" s="25" t="s">
        <v>424</v>
      </c>
      <c r="T55" s="70" t="s">
        <v>424</v>
      </c>
      <c r="U55" s="114" t="str">
        <f t="shared" si="1"/>
        <v>&lt;0.3</v>
      </c>
      <c r="V55" s="112"/>
      <c r="W55" s="112" t="str">
        <f t="shared" si="2"/>
        <v>-</v>
      </c>
      <c r="X55" s="112"/>
      <c r="Y55" s="112" t="str">
        <f t="shared" si="3"/>
        <v>-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425</v>
      </c>
      <c r="G56" s="27" t="s">
        <v>351</v>
      </c>
      <c r="H56" s="27" t="s">
        <v>425</v>
      </c>
      <c r="I56" s="27" t="s">
        <v>351</v>
      </c>
      <c r="J56" s="27" t="s">
        <v>351</v>
      </c>
      <c r="K56" s="27" t="s">
        <v>225</v>
      </c>
      <c r="L56" s="27" t="s">
        <v>225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225</v>
      </c>
      <c r="S56" s="25" t="s">
        <v>425</v>
      </c>
      <c r="T56" s="70" t="s">
        <v>351</v>
      </c>
      <c r="U56" s="114" t="str">
        <f t="shared" si="1"/>
        <v>7.3</v>
      </c>
      <c r="V56" s="112"/>
      <c r="W56" s="112" t="str">
        <f t="shared" si="2"/>
        <v>7.1</v>
      </c>
      <c r="X56" s="112"/>
      <c r="Y56" s="112" t="str">
        <f t="shared" si="3"/>
        <v>7.2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378</v>
      </c>
      <c r="G7" s="27" t="s">
        <v>260</v>
      </c>
      <c r="H7" s="27" t="s">
        <v>259</v>
      </c>
      <c r="I7" s="27" t="s">
        <v>236</v>
      </c>
      <c r="J7" s="27" t="s">
        <v>363</v>
      </c>
      <c r="K7" s="27" t="s">
        <v>120</v>
      </c>
      <c r="L7" s="27" t="s">
        <v>310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236</v>
      </c>
      <c r="S7" s="25" t="s">
        <v>378</v>
      </c>
      <c r="T7" s="70" t="s">
        <v>209</v>
      </c>
      <c r="U7" s="114" t="str">
        <f>R7</f>
        <v>28.8</v>
      </c>
      <c r="V7" s="112"/>
      <c r="W7" s="112" t="str">
        <f>IF(R7=S7,"-",S7)</f>
        <v>10.8</v>
      </c>
      <c r="X7" s="112"/>
      <c r="Y7" s="112" t="str">
        <f>IF(R7=T7,"-",T7)</f>
        <v>22.6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430</v>
      </c>
      <c r="G8" s="27" t="s">
        <v>247</v>
      </c>
      <c r="H8" s="27" t="s">
        <v>232</v>
      </c>
      <c r="I8" s="27" t="s">
        <v>259</v>
      </c>
      <c r="J8" s="27" t="s">
        <v>116</v>
      </c>
      <c r="K8" s="27" t="s">
        <v>362</v>
      </c>
      <c r="L8" s="27" t="s">
        <v>466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116</v>
      </c>
      <c r="S8" s="25" t="s">
        <v>430</v>
      </c>
      <c r="T8" s="70" t="s">
        <v>295</v>
      </c>
      <c r="U8" s="114" t="str">
        <f>R8</f>
        <v>26.9</v>
      </c>
      <c r="V8" s="112"/>
      <c r="W8" s="112" t="str">
        <f>IF(R8=S8,"-",S8)</f>
        <v>8.6</v>
      </c>
      <c r="X8" s="112"/>
      <c r="Y8" s="112" t="str">
        <f>IF(R8=T8,"-",T8)</f>
        <v>19.2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238</v>
      </c>
      <c r="I9" s="103" t="s">
        <v>193</v>
      </c>
      <c r="J9" s="103" t="s">
        <v>238</v>
      </c>
      <c r="K9" s="103" t="s">
        <v>239</v>
      </c>
      <c r="L9" s="103" t="s">
        <v>238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239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148</v>
      </c>
      <c r="H30" s="38" t="s">
        <v>148</v>
      </c>
      <c r="I30" s="38" t="s">
        <v>148</v>
      </c>
      <c r="J30" s="38" t="s">
        <v>297</v>
      </c>
      <c r="K30" s="38" t="s">
        <v>149</v>
      </c>
      <c r="L30" s="38" t="s">
        <v>149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297</v>
      </c>
      <c r="S30" s="25" t="s">
        <v>148</v>
      </c>
      <c r="T30" s="70" t="s">
        <v>148</v>
      </c>
      <c r="U30" s="114" t="str">
        <f t="shared" si="1"/>
        <v>0.08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7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139</v>
      </c>
      <c r="G32" s="38" t="s">
        <v>78</v>
      </c>
      <c r="H32" s="38" t="s">
        <v>78</v>
      </c>
      <c r="I32" s="38" t="s">
        <v>171</v>
      </c>
      <c r="J32" s="38" t="s">
        <v>78</v>
      </c>
      <c r="K32" s="38" t="s">
        <v>78</v>
      </c>
      <c r="L32" s="38" t="s">
        <v>171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171</v>
      </c>
      <c r="S32" s="25" t="s">
        <v>139</v>
      </c>
      <c r="T32" s="70" t="s">
        <v>139</v>
      </c>
      <c r="U32" s="114" t="str">
        <f t="shared" si="1"/>
        <v>0.001</v>
      </c>
      <c r="V32" s="112"/>
      <c r="W32" s="112" t="str">
        <f t="shared" si="2"/>
        <v>&lt;0.001</v>
      </c>
      <c r="X32" s="112"/>
      <c r="Y32" s="112" t="str">
        <f t="shared" si="3"/>
        <v>&lt;0.001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152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152</v>
      </c>
      <c r="T34" s="70" t="s">
        <v>151</v>
      </c>
      <c r="U34" s="114" t="str">
        <f t="shared" si="1"/>
        <v>0.006</v>
      </c>
      <c r="V34" s="112"/>
      <c r="W34" s="112" t="str">
        <f t="shared" si="2"/>
        <v>0.002</v>
      </c>
      <c r="X34" s="112"/>
      <c r="Y34" s="112" t="str">
        <f t="shared" si="3"/>
        <v>0.004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214</v>
      </c>
      <c r="J36" s="38" t="s">
        <v>78</v>
      </c>
      <c r="K36" s="38" t="s">
        <v>78</v>
      </c>
      <c r="L36" s="38" t="s">
        <v>155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155</v>
      </c>
      <c r="S36" s="25" t="s">
        <v>151</v>
      </c>
      <c r="T36" s="70" t="s">
        <v>218</v>
      </c>
      <c r="U36" s="114" t="str">
        <f t="shared" si="1"/>
        <v>0.014</v>
      </c>
      <c r="V36" s="112"/>
      <c r="W36" s="112" t="str">
        <f t="shared" si="2"/>
        <v>0.004</v>
      </c>
      <c r="X36" s="112"/>
      <c r="Y36" s="112" t="str">
        <f t="shared" si="3"/>
        <v>0.010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140</v>
      </c>
      <c r="J37" s="38" t="s">
        <v>78</v>
      </c>
      <c r="K37" s="38" t="s">
        <v>78</v>
      </c>
      <c r="L37" s="38" t="s">
        <v>140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140</v>
      </c>
      <c r="S37" s="25" t="s">
        <v>140</v>
      </c>
      <c r="T37" s="70" t="s">
        <v>140</v>
      </c>
      <c r="U37" s="114" t="str">
        <f t="shared" si="1"/>
        <v>&lt;0.002</v>
      </c>
      <c r="V37" s="112"/>
      <c r="W37" s="112" t="str">
        <f t="shared" si="2"/>
        <v>-</v>
      </c>
      <c r="X37" s="112"/>
      <c r="Y37" s="112" t="str">
        <f t="shared" si="3"/>
        <v>-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171</v>
      </c>
      <c r="G38" s="38" t="s">
        <v>78</v>
      </c>
      <c r="H38" s="38" t="s">
        <v>78</v>
      </c>
      <c r="I38" s="38" t="s">
        <v>157</v>
      </c>
      <c r="J38" s="38" t="s">
        <v>78</v>
      </c>
      <c r="K38" s="38" t="s">
        <v>78</v>
      </c>
      <c r="L38" s="38" t="s">
        <v>151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151</v>
      </c>
      <c r="S38" s="25" t="s">
        <v>171</v>
      </c>
      <c r="T38" s="70" t="s">
        <v>157</v>
      </c>
      <c r="U38" s="114" t="str">
        <f t="shared" si="1"/>
        <v>0.004</v>
      </c>
      <c r="V38" s="112"/>
      <c r="W38" s="112" t="str">
        <f t="shared" si="2"/>
        <v>0.001</v>
      </c>
      <c r="X38" s="112"/>
      <c r="Y38" s="112" t="str">
        <f t="shared" si="3"/>
        <v>0.003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171</v>
      </c>
      <c r="G39" s="38" t="s">
        <v>78</v>
      </c>
      <c r="H39" s="38" t="s">
        <v>78</v>
      </c>
      <c r="I39" s="38" t="s">
        <v>152</v>
      </c>
      <c r="J39" s="38" t="s">
        <v>78</v>
      </c>
      <c r="K39" s="38" t="s">
        <v>78</v>
      </c>
      <c r="L39" s="38" t="s">
        <v>157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157</v>
      </c>
      <c r="S39" s="25" t="s">
        <v>171</v>
      </c>
      <c r="T39" s="70" t="s">
        <v>152</v>
      </c>
      <c r="U39" s="114" t="str">
        <f t="shared" si="1"/>
        <v>0.003</v>
      </c>
      <c r="V39" s="112"/>
      <c r="W39" s="112" t="str">
        <f t="shared" si="2"/>
        <v>0.001</v>
      </c>
      <c r="X39" s="112"/>
      <c r="Y39" s="112" t="str">
        <f t="shared" si="3"/>
        <v>0.002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161</v>
      </c>
      <c r="G42" s="27" t="s">
        <v>161</v>
      </c>
      <c r="H42" s="27" t="s">
        <v>161</v>
      </c>
      <c r="I42" s="27" t="s">
        <v>161</v>
      </c>
      <c r="J42" s="27" t="s">
        <v>161</v>
      </c>
      <c r="K42" s="27" t="s">
        <v>161</v>
      </c>
      <c r="L42" s="27" t="s">
        <v>161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161</v>
      </c>
      <c r="T42" s="70" t="s">
        <v>161</v>
      </c>
      <c r="U42" s="114" t="str">
        <f t="shared" si="1"/>
        <v>&lt;0.01</v>
      </c>
      <c r="V42" s="112"/>
      <c r="W42" s="112" t="str">
        <f t="shared" si="2"/>
        <v>-</v>
      </c>
      <c r="X42" s="112"/>
      <c r="Y42" s="112" t="str">
        <f t="shared" si="3"/>
        <v>-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162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162</v>
      </c>
      <c r="S44" s="25" t="s">
        <v>161</v>
      </c>
      <c r="T44" s="70" t="s">
        <v>161</v>
      </c>
      <c r="U44" s="114" t="str">
        <f t="shared" si="1"/>
        <v>0.01</v>
      </c>
      <c r="V44" s="112"/>
      <c r="W44" s="112" t="str">
        <f t="shared" si="2"/>
        <v>&lt;0.01</v>
      </c>
      <c r="X44" s="112"/>
      <c r="Y44" s="112" t="str">
        <f t="shared" si="3"/>
        <v>&lt;0.01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452</v>
      </c>
      <c r="S45" s="25" t="s">
        <v>452</v>
      </c>
      <c r="T45" s="70" t="s">
        <v>452</v>
      </c>
      <c r="U45" s="114" t="str">
        <f t="shared" si="1"/>
        <v>8.9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139</v>
      </c>
      <c r="S46" s="25" t="s">
        <v>139</v>
      </c>
      <c r="T46" s="70" t="s">
        <v>139</v>
      </c>
      <c r="U46" s="114" t="str">
        <f t="shared" si="1"/>
        <v>&lt;0.001</v>
      </c>
      <c r="V46" s="112"/>
      <c r="W46" s="112" t="str">
        <f t="shared" si="2"/>
        <v>-</v>
      </c>
      <c r="X46" s="112"/>
      <c r="Y46" s="112" t="str">
        <f t="shared" si="3"/>
        <v>-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313</v>
      </c>
      <c r="G47" s="27" t="s">
        <v>243</v>
      </c>
      <c r="H47" s="27" t="s">
        <v>332</v>
      </c>
      <c r="I47" s="27" t="s">
        <v>393</v>
      </c>
      <c r="J47" s="27" t="s">
        <v>419</v>
      </c>
      <c r="K47" s="27" t="s">
        <v>467</v>
      </c>
      <c r="L47" s="27" t="s">
        <v>453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313</v>
      </c>
      <c r="S47" s="25" t="s">
        <v>467</v>
      </c>
      <c r="T47" s="70" t="s">
        <v>420</v>
      </c>
      <c r="U47" s="114" t="str">
        <f t="shared" si="1"/>
        <v>13.6</v>
      </c>
      <c r="V47" s="112"/>
      <c r="W47" s="112" t="str">
        <f t="shared" si="2"/>
        <v>7.9</v>
      </c>
      <c r="X47" s="112"/>
      <c r="Y47" s="112" t="str">
        <f t="shared" si="3"/>
        <v>10.5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454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454</v>
      </c>
      <c r="S48" s="25" t="s">
        <v>454</v>
      </c>
      <c r="T48" s="70" t="s">
        <v>454</v>
      </c>
      <c r="U48" s="114" t="str">
        <f t="shared" si="1"/>
        <v>24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468</v>
      </c>
      <c r="S49" s="25" t="s">
        <v>468</v>
      </c>
      <c r="T49" s="70" t="s">
        <v>468</v>
      </c>
      <c r="U49" s="114" t="str">
        <f t="shared" si="1"/>
        <v>64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189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189</v>
      </c>
      <c r="S51" s="25" t="s">
        <v>189</v>
      </c>
      <c r="T51" s="70" t="s">
        <v>189</v>
      </c>
      <c r="U51" s="114" t="str">
        <f t="shared" si="1"/>
        <v>&lt;0.000001</v>
      </c>
      <c r="V51" s="112"/>
      <c r="W51" s="112" t="str">
        <f t="shared" si="2"/>
        <v>-</v>
      </c>
      <c r="X51" s="112"/>
      <c r="Y51" s="112" t="str">
        <f t="shared" si="3"/>
        <v>-</v>
      </c>
      <c r="Z51" s="112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189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424</v>
      </c>
      <c r="G55" s="27" t="s">
        <v>424</v>
      </c>
      <c r="H55" s="27" t="s">
        <v>424</v>
      </c>
      <c r="I55" s="27" t="s">
        <v>424</v>
      </c>
      <c r="J55" s="27" t="s">
        <v>193</v>
      </c>
      <c r="K55" s="27" t="s">
        <v>193</v>
      </c>
      <c r="L55" s="27" t="s">
        <v>424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193</v>
      </c>
      <c r="S55" s="25" t="s">
        <v>424</v>
      </c>
      <c r="T55" s="70" t="s">
        <v>424</v>
      </c>
      <c r="U55" s="114" t="str">
        <f t="shared" si="1"/>
        <v>0.3</v>
      </c>
      <c r="V55" s="112"/>
      <c r="W55" s="112" t="str">
        <f t="shared" si="2"/>
        <v>&lt;0.3</v>
      </c>
      <c r="X55" s="112"/>
      <c r="Y55" s="112" t="str">
        <f t="shared" si="3"/>
        <v>&lt;0.3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425</v>
      </c>
      <c r="G56" s="27" t="s">
        <v>351</v>
      </c>
      <c r="H56" s="27" t="s">
        <v>425</v>
      </c>
      <c r="I56" s="27" t="s">
        <v>425</v>
      </c>
      <c r="J56" s="27" t="s">
        <v>351</v>
      </c>
      <c r="K56" s="27" t="s">
        <v>225</v>
      </c>
      <c r="L56" s="27" t="s">
        <v>351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225</v>
      </c>
      <c r="S56" s="25" t="s">
        <v>425</v>
      </c>
      <c r="T56" s="70" t="s">
        <v>351</v>
      </c>
      <c r="U56" s="114" t="str">
        <f t="shared" si="1"/>
        <v>7.3</v>
      </c>
      <c r="V56" s="112"/>
      <c r="W56" s="112" t="str">
        <f t="shared" si="2"/>
        <v>7.1</v>
      </c>
      <c r="X56" s="112"/>
      <c r="Y56" s="112" t="str">
        <f t="shared" si="3"/>
        <v>7.2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226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227</v>
      </c>
      <c r="G7" s="27" t="s">
        <v>228</v>
      </c>
      <c r="H7" s="27" t="s">
        <v>229</v>
      </c>
      <c r="I7" s="27" t="s">
        <v>203</v>
      </c>
      <c r="J7" s="27" t="s">
        <v>230</v>
      </c>
      <c r="K7" s="27" t="s">
        <v>231</v>
      </c>
      <c r="L7" s="27" t="s">
        <v>232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230</v>
      </c>
      <c r="S7" s="25" t="s">
        <v>228</v>
      </c>
      <c r="T7" s="70" t="s">
        <v>233</v>
      </c>
      <c r="U7" s="114" t="str">
        <f>R7</f>
        <v>30.0</v>
      </c>
      <c r="V7" s="112"/>
      <c r="W7" s="112" t="str">
        <f>IF(R7=S7,"-",S7)</f>
        <v>13.5</v>
      </c>
      <c r="X7" s="112"/>
      <c r="Y7" s="112" t="str">
        <f>IF(R7=T7,"-",T7)</f>
        <v>22.1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234</v>
      </c>
      <c r="G8" s="27" t="s">
        <v>224</v>
      </c>
      <c r="H8" s="27" t="s">
        <v>208</v>
      </c>
      <c r="I8" s="27" t="s">
        <v>202</v>
      </c>
      <c r="J8" s="27" t="s">
        <v>235</v>
      </c>
      <c r="K8" s="27" t="s">
        <v>236</v>
      </c>
      <c r="L8" s="27" t="s">
        <v>237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235</v>
      </c>
      <c r="S8" s="25" t="s">
        <v>234</v>
      </c>
      <c r="T8" s="70" t="s">
        <v>233</v>
      </c>
      <c r="U8" s="114" t="str">
        <f>R8</f>
        <v>30.6</v>
      </c>
      <c r="V8" s="112"/>
      <c r="W8" s="112" t="str">
        <f>IF(R8=S8,"-",S8)</f>
        <v>9.0</v>
      </c>
      <c r="X8" s="112"/>
      <c r="Y8" s="112" t="str">
        <f>IF(R8=T8,"-",T8)</f>
        <v>22.1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193</v>
      </c>
      <c r="G9" s="103" t="s">
        <v>238</v>
      </c>
      <c r="H9" s="103" t="s">
        <v>239</v>
      </c>
      <c r="I9" s="103" t="s">
        <v>239</v>
      </c>
      <c r="J9" s="103" t="s">
        <v>238</v>
      </c>
      <c r="K9" s="103" t="s">
        <v>238</v>
      </c>
      <c r="L9" s="103" t="s">
        <v>238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193</v>
      </c>
      <c r="S9" s="32" t="s">
        <v>239</v>
      </c>
      <c r="T9" s="71" t="s">
        <v>238</v>
      </c>
      <c r="U9" s="121" t="str">
        <f>R9</f>
        <v>0.3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148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148</v>
      </c>
      <c r="T30" s="70" t="s">
        <v>148</v>
      </c>
      <c r="U30" s="114" t="str">
        <f t="shared" si="1"/>
        <v>&lt;0.06</v>
      </c>
      <c r="V30" s="112"/>
      <c r="W30" s="112" t="str">
        <f t="shared" si="2"/>
        <v>-</v>
      </c>
      <c r="X30" s="112"/>
      <c r="Y30" s="112" t="str">
        <f t="shared" si="3"/>
        <v>-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157</v>
      </c>
      <c r="G32" s="38" t="s">
        <v>78</v>
      </c>
      <c r="H32" s="38" t="s">
        <v>78</v>
      </c>
      <c r="I32" s="38" t="s">
        <v>215</v>
      </c>
      <c r="J32" s="38" t="s">
        <v>78</v>
      </c>
      <c r="K32" s="38" t="s">
        <v>78</v>
      </c>
      <c r="L32" s="38" t="s">
        <v>150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215</v>
      </c>
      <c r="S32" s="25" t="s">
        <v>157</v>
      </c>
      <c r="T32" s="70" t="s">
        <v>214</v>
      </c>
      <c r="U32" s="114" t="str">
        <f t="shared" si="1"/>
        <v>0.022</v>
      </c>
      <c r="V32" s="112"/>
      <c r="W32" s="112" t="str">
        <f t="shared" si="2"/>
        <v>0.003</v>
      </c>
      <c r="X32" s="112"/>
      <c r="Y32" s="112" t="str">
        <f t="shared" si="3"/>
        <v>0.011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218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218</v>
      </c>
      <c r="S34" s="25" t="s">
        <v>151</v>
      </c>
      <c r="T34" s="70" t="s">
        <v>150</v>
      </c>
      <c r="U34" s="114" t="str">
        <f t="shared" si="1"/>
        <v>0.010</v>
      </c>
      <c r="V34" s="112"/>
      <c r="W34" s="112" t="str">
        <f t="shared" si="2"/>
        <v>0.004</v>
      </c>
      <c r="X34" s="112"/>
      <c r="Y34" s="112" t="str">
        <f t="shared" si="3"/>
        <v>0.007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214</v>
      </c>
      <c r="G36" s="38" t="s">
        <v>78</v>
      </c>
      <c r="H36" s="38" t="s">
        <v>78</v>
      </c>
      <c r="I36" s="38" t="s">
        <v>240</v>
      </c>
      <c r="J36" s="38" t="s">
        <v>78</v>
      </c>
      <c r="K36" s="38" t="s">
        <v>78</v>
      </c>
      <c r="L36" s="38" t="s">
        <v>241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240</v>
      </c>
      <c r="S36" s="25" t="s">
        <v>214</v>
      </c>
      <c r="T36" s="70" t="s">
        <v>242</v>
      </c>
      <c r="U36" s="114" t="str">
        <f t="shared" si="1"/>
        <v>0.043</v>
      </c>
      <c r="V36" s="112"/>
      <c r="W36" s="112" t="str">
        <f t="shared" si="2"/>
        <v>0.011</v>
      </c>
      <c r="X36" s="112"/>
      <c r="Y36" s="112" t="str">
        <f t="shared" si="3"/>
        <v>0.028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157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151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155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155</v>
      </c>
      <c r="S38" s="25" t="s">
        <v>151</v>
      </c>
      <c r="T38" s="70" t="s">
        <v>158</v>
      </c>
      <c r="U38" s="114" t="str">
        <f t="shared" si="1"/>
        <v>0.014</v>
      </c>
      <c r="V38" s="112"/>
      <c r="W38" s="112" t="str">
        <f t="shared" si="2"/>
        <v>0.004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139</v>
      </c>
      <c r="T39" s="70" t="s">
        <v>139</v>
      </c>
      <c r="U39" s="114" t="str">
        <f t="shared" si="1"/>
        <v>0.002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162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162</v>
      </c>
      <c r="S44" s="25" t="s">
        <v>161</v>
      </c>
      <c r="T44" s="70" t="s">
        <v>161</v>
      </c>
      <c r="U44" s="114" t="str">
        <f t="shared" si="1"/>
        <v>0.01</v>
      </c>
      <c r="V44" s="112"/>
      <c r="W44" s="112" t="str">
        <f t="shared" si="2"/>
        <v>&lt;0.01</v>
      </c>
      <c r="X44" s="112"/>
      <c r="Y44" s="112" t="str">
        <f t="shared" si="3"/>
        <v>&lt;0.01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243</v>
      </c>
      <c r="S45" s="25" t="s">
        <v>243</v>
      </c>
      <c r="T45" s="70" t="s">
        <v>243</v>
      </c>
      <c r="U45" s="114" t="str">
        <f t="shared" si="1"/>
        <v>11.3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171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169</v>
      </c>
      <c r="G47" s="27" t="s">
        <v>222</v>
      </c>
      <c r="H47" s="27" t="s">
        <v>244</v>
      </c>
      <c r="I47" s="27" t="s">
        <v>245</v>
      </c>
      <c r="J47" s="27" t="s">
        <v>246</v>
      </c>
      <c r="K47" s="27" t="s">
        <v>247</v>
      </c>
      <c r="L47" s="27" t="s">
        <v>248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246</v>
      </c>
      <c r="S47" s="25" t="s">
        <v>169</v>
      </c>
      <c r="T47" s="70" t="s">
        <v>249</v>
      </c>
      <c r="U47" s="114" t="str">
        <f t="shared" si="1"/>
        <v>18.9</v>
      </c>
      <c r="V47" s="112"/>
      <c r="W47" s="112" t="str">
        <f t="shared" si="2"/>
        <v>12.8</v>
      </c>
      <c r="X47" s="112"/>
      <c r="Y47" s="112" t="str">
        <f t="shared" si="3"/>
        <v>15.0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181</v>
      </c>
      <c r="S48" s="25" t="s">
        <v>181</v>
      </c>
      <c r="T48" s="70" t="s">
        <v>181</v>
      </c>
      <c r="U48" s="114" t="str">
        <f t="shared" si="1"/>
        <v>28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250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250</v>
      </c>
      <c r="S49" s="25" t="s">
        <v>250</v>
      </c>
      <c r="T49" s="70" t="s">
        <v>250</v>
      </c>
      <c r="U49" s="114" t="str">
        <f t="shared" si="1"/>
        <v>77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191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131</v>
      </c>
      <c r="H55" s="27" t="s">
        <v>130</v>
      </c>
      <c r="I55" s="27" t="s">
        <v>133</v>
      </c>
      <c r="J55" s="27" t="s">
        <v>130</v>
      </c>
      <c r="K55" s="27" t="s">
        <v>131</v>
      </c>
      <c r="L55" s="27" t="s">
        <v>131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194</v>
      </c>
      <c r="T55" s="70" t="s">
        <v>130</v>
      </c>
      <c r="U55" s="114" t="str">
        <f t="shared" si="1"/>
        <v>0.9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122</v>
      </c>
      <c r="G56" s="27" t="s">
        <v>122</v>
      </c>
      <c r="H56" s="27" t="s">
        <v>251</v>
      </c>
      <c r="I56" s="27" t="s">
        <v>122</v>
      </c>
      <c r="J56" s="27" t="s">
        <v>122</v>
      </c>
      <c r="K56" s="27" t="s">
        <v>196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251</v>
      </c>
      <c r="S56" s="25" t="s">
        <v>196</v>
      </c>
      <c r="T56" s="70" t="s">
        <v>122</v>
      </c>
      <c r="U56" s="114" t="str">
        <f t="shared" si="1"/>
        <v>7.7</v>
      </c>
      <c r="V56" s="112"/>
      <c r="W56" s="112" t="str">
        <f t="shared" si="2"/>
        <v>7.5</v>
      </c>
      <c r="X56" s="112"/>
      <c r="Y56" s="112" t="str">
        <f t="shared" si="3"/>
        <v>7.6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252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253</v>
      </c>
      <c r="G7" s="27" t="s">
        <v>177</v>
      </c>
      <c r="H7" s="27" t="s">
        <v>114</v>
      </c>
      <c r="I7" s="27" t="s">
        <v>254</v>
      </c>
      <c r="J7" s="27" t="s">
        <v>255</v>
      </c>
      <c r="K7" s="27" t="s">
        <v>202</v>
      </c>
      <c r="L7" s="27" t="s">
        <v>249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254</v>
      </c>
      <c r="S7" s="25" t="s">
        <v>253</v>
      </c>
      <c r="T7" s="70" t="s">
        <v>256</v>
      </c>
      <c r="U7" s="114" t="str">
        <f>R7</f>
        <v>30.1</v>
      </c>
      <c r="V7" s="112"/>
      <c r="W7" s="112" t="str">
        <f>IF(R7=S7,"-",S7)</f>
        <v>13.3</v>
      </c>
      <c r="X7" s="112"/>
      <c r="Y7" s="112" t="str">
        <f>IF(R7=T7,"-",T7)</f>
        <v>21.6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257</v>
      </c>
      <c r="G8" s="27" t="s">
        <v>258</v>
      </c>
      <c r="H8" s="27" t="s">
        <v>259</v>
      </c>
      <c r="I8" s="27" t="s">
        <v>204</v>
      </c>
      <c r="J8" s="27" t="s">
        <v>120</v>
      </c>
      <c r="K8" s="27" t="s">
        <v>260</v>
      </c>
      <c r="L8" s="27" t="s">
        <v>224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260</v>
      </c>
      <c r="S8" s="25" t="s">
        <v>257</v>
      </c>
      <c r="T8" s="70" t="s">
        <v>115</v>
      </c>
      <c r="U8" s="114" t="str">
        <f>R8</f>
        <v>27.0</v>
      </c>
      <c r="V8" s="112"/>
      <c r="W8" s="112" t="str">
        <f>IF(R8=S8,"-",S8)</f>
        <v>9.5</v>
      </c>
      <c r="X8" s="112"/>
      <c r="Y8" s="112" t="str">
        <f>IF(R8=T8,"-",T8)</f>
        <v>19.8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193</v>
      </c>
      <c r="G9" s="103" t="s">
        <v>193</v>
      </c>
      <c r="H9" s="103" t="s">
        <v>193</v>
      </c>
      <c r="I9" s="103" t="s">
        <v>193</v>
      </c>
      <c r="J9" s="103" t="s">
        <v>194</v>
      </c>
      <c r="K9" s="103" t="s">
        <v>194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193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261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261</v>
      </c>
      <c r="S30" s="25" t="s">
        <v>148</v>
      </c>
      <c r="T30" s="70" t="s">
        <v>148</v>
      </c>
      <c r="U30" s="114" t="str">
        <f t="shared" si="1"/>
        <v>0.06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217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217</v>
      </c>
      <c r="S32" s="25" t="s">
        <v>152</v>
      </c>
      <c r="T32" s="70" t="s">
        <v>218</v>
      </c>
      <c r="U32" s="114" t="str">
        <f t="shared" si="1"/>
        <v>0.018</v>
      </c>
      <c r="V32" s="112"/>
      <c r="W32" s="112" t="str">
        <f t="shared" si="2"/>
        <v>0.002</v>
      </c>
      <c r="X32" s="112"/>
      <c r="Y32" s="112" t="str">
        <f t="shared" si="3"/>
        <v>0.010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157</v>
      </c>
      <c r="J33" s="38" t="s">
        <v>78</v>
      </c>
      <c r="K33" s="38" t="s">
        <v>78</v>
      </c>
      <c r="L33" s="38" t="s">
        <v>157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157</v>
      </c>
      <c r="S33" s="25" t="s">
        <v>140</v>
      </c>
      <c r="T33" s="70" t="s">
        <v>152</v>
      </c>
      <c r="U33" s="114" t="str">
        <f t="shared" si="1"/>
        <v>0.003</v>
      </c>
      <c r="V33" s="112"/>
      <c r="W33" s="112" t="str">
        <f t="shared" si="2"/>
        <v>&lt;0.002</v>
      </c>
      <c r="X33" s="112"/>
      <c r="Y33" s="112" t="str">
        <f t="shared" si="3"/>
        <v>0.002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150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150</v>
      </c>
      <c r="S34" s="25" t="s">
        <v>157</v>
      </c>
      <c r="T34" s="70" t="s">
        <v>153</v>
      </c>
      <c r="U34" s="114" t="str">
        <f t="shared" si="1"/>
        <v>0.007</v>
      </c>
      <c r="V34" s="112"/>
      <c r="W34" s="112" t="str">
        <f t="shared" si="2"/>
        <v>0.003</v>
      </c>
      <c r="X34" s="112"/>
      <c r="Y34" s="112" t="str">
        <f t="shared" si="3"/>
        <v>0.005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213</v>
      </c>
      <c r="G36" s="38" t="s">
        <v>78</v>
      </c>
      <c r="H36" s="38" t="s">
        <v>78</v>
      </c>
      <c r="I36" s="38" t="s">
        <v>262</v>
      </c>
      <c r="J36" s="38" t="s">
        <v>78</v>
      </c>
      <c r="K36" s="38" t="s">
        <v>78</v>
      </c>
      <c r="L36" s="38" t="s">
        <v>263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262</v>
      </c>
      <c r="S36" s="25" t="s">
        <v>213</v>
      </c>
      <c r="T36" s="70" t="s">
        <v>264</v>
      </c>
      <c r="U36" s="114" t="str">
        <f t="shared" si="1"/>
        <v>0.036</v>
      </c>
      <c r="V36" s="112"/>
      <c r="W36" s="112" t="str">
        <f t="shared" si="2"/>
        <v>0.008</v>
      </c>
      <c r="X36" s="112"/>
      <c r="Y36" s="112" t="str">
        <f t="shared" si="3"/>
        <v>0.023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213</v>
      </c>
      <c r="J37" s="38" t="s">
        <v>78</v>
      </c>
      <c r="K37" s="38" t="s">
        <v>78</v>
      </c>
      <c r="L37" s="38" t="s">
        <v>151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213</v>
      </c>
      <c r="S37" s="25" t="s">
        <v>140</v>
      </c>
      <c r="T37" s="70" t="s">
        <v>151</v>
      </c>
      <c r="U37" s="114" t="str">
        <f t="shared" si="1"/>
        <v>0.008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265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265</v>
      </c>
      <c r="S38" s="25" t="s">
        <v>157</v>
      </c>
      <c r="T38" s="70" t="s">
        <v>213</v>
      </c>
      <c r="U38" s="114" t="str">
        <f t="shared" si="1"/>
        <v>0.012</v>
      </c>
      <c r="V38" s="112"/>
      <c r="W38" s="112" t="str">
        <f t="shared" si="2"/>
        <v>0.003</v>
      </c>
      <c r="X38" s="112"/>
      <c r="Y38" s="112" t="str">
        <f t="shared" si="3"/>
        <v>0.008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165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123</v>
      </c>
      <c r="G47" s="27" t="s">
        <v>223</v>
      </c>
      <c r="H47" s="27" t="s">
        <v>267</v>
      </c>
      <c r="I47" s="27" t="s">
        <v>268</v>
      </c>
      <c r="J47" s="27" t="s">
        <v>269</v>
      </c>
      <c r="K47" s="27" t="s">
        <v>270</v>
      </c>
      <c r="L47" s="27" t="s">
        <v>271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269</v>
      </c>
      <c r="S47" s="25" t="s">
        <v>123</v>
      </c>
      <c r="T47" s="70" t="s">
        <v>249</v>
      </c>
      <c r="U47" s="114" t="str">
        <f t="shared" si="1"/>
        <v>18.7</v>
      </c>
      <c r="V47" s="112"/>
      <c r="W47" s="112" t="str">
        <f t="shared" si="2"/>
        <v>12.5</v>
      </c>
      <c r="X47" s="112"/>
      <c r="Y47" s="112" t="str">
        <f t="shared" si="3"/>
        <v>15.0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182</v>
      </c>
      <c r="S48" s="25" t="s">
        <v>182</v>
      </c>
      <c r="T48" s="70" t="s">
        <v>182</v>
      </c>
      <c r="U48" s="114" t="str">
        <f t="shared" si="1"/>
        <v>27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185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185</v>
      </c>
      <c r="S49" s="25" t="s">
        <v>185</v>
      </c>
      <c r="T49" s="70" t="s">
        <v>185</v>
      </c>
      <c r="U49" s="114" t="str">
        <f t="shared" si="1"/>
        <v>80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272</v>
      </c>
      <c r="J51" s="27" t="s">
        <v>190</v>
      </c>
      <c r="K51" s="27" t="s">
        <v>191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272</v>
      </c>
      <c r="S51" s="25" t="s">
        <v>191</v>
      </c>
      <c r="T51" s="70" t="s">
        <v>190</v>
      </c>
      <c r="U51" s="114" t="str">
        <f t="shared" si="1"/>
        <v>0.000003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131</v>
      </c>
      <c r="H55" s="27" t="s">
        <v>132</v>
      </c>
      <c r="I55" s="27" t="s">
        <v>133</v>
      </c>
      <c r="J55" s="27" t="s">
        <v>132</v>
      </c>
      <c r="K55" s="27" t="s">
        <v>131</v>
      </c>
      <c r="L55" s="27" t="s">
        <v>134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193</v>
      </c>
      <c r="T55" s="70" t="s">
        <v>130</v>
      </c>
      <c r="U55" s="114" t="str">
        <f t="shared" si="1"/>
        <v>0.9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196</v>
      </c>
      <c r="G56" s="27" t="s">
        <v>195</v>
      </c>
      <c r="H56" s="27" t="s">
        <v>196</v>
      </c>
      <c r="I56" s="27" t="s">
        <v>196</v>
      </c>
      <c r="J56" s="27" t="s">
        <v>196</v>
      </c>
      <c r="K56" s="27" t="s">
        <v>196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273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266</v>
      </c>
      <c r="G7" s="27" t="s">
        <v>249</v>
      </c>
      <c r="H7" s="27" t="s">
        <v>229</v>
      </c>
      <c r="I7" s="27" t="s">
        <v>274</v>
      </c>
      <c r="J7" s="27" t="s">
        <v>275</v>
      </c>
      <c r="K7" s="27" t="s">
        <v>276</v>
      </c>
      <c r="L7" s="27" t="s">
        <v>249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275</v>
      </c>
      <c r="S7" s="25" t="s">
        <v>266</v>
      </c>
      <c r="T7" s="70" t="s">
        <v>127</v>
      </c>
      <c r="U7" s="114" t="str">
        <f>R7</f>
        <v>32.0</v>
      </c>
      <c r="V7" s="112"/>
      <c r="W7" s="112" t="str">
        <f>IF(R7=S7,"-",S7)</f>
        <v>11.5</v>
      </c>
      <c r="X7" s="112"/>
      <c r="Y7" s="112" t="str">
        <f>IF(R7=T7,"-",T7)</f>
        <v>22.7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277</v>
      </c>
      <c r="G8" s="27" t="s">
        <v>278</v>
      </c>
      <c r="H8" s="27" t="s">
        <v>208</v>
      </c>
      <c r="I8" s="27" t="s">
        <v>120</v>
      </c>
      <c r="J8" s="27" t="s">
        <v>279</v>
      </c>
      <c r="K8" s="27" t="s">
        <v>260</v>
      </c>
      <c r="L8" s="27" t="s">
        <v>259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279</v>
      </c>
      <c r="S8" s="25" t="s">
        <v>277</v>
      </c>
      <c r="T8" s="70" t="s">
        <v>280</v>
      </c>
      <c r="U8" s="114" t="str">
        <f>R8</f>
        <v>29.5</v>
      </c>
      <c r="V8" s="112"/>
      <c r="W8" s="112" t="str">
        <f>IF(R8=S8,"-",S8)</f>
        <v>8.5</v>
      </c>
      <c r="X8" s="112"/>
      <c r="Y8" s="112" t="str">
        <f>IF(R8=T8,"-",T8)</f>
        <v>20.9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193</v>
      </c>
      <c r="G9" s="103" t="s">
        <v>193</v>
      </c>
      <c r="H9" s="103" t="s">
        <v>238</v>
      </c>
      <c r="I9" s="103" t="s">
        <v>193</v>
      </c>
      <c r="J9" s="103" t="s">
        <v>194</v>
      </c>
      <c r="K9" s="103" t="s">
        <v>194</v>
      </c>
      <c r="L9" s="103" t="s">
        <v>193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149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149</v>
      </c>
      <c r="S30" s="25" t="s">
        <v>148</v>
      </c>
      <c r="T30" s="70" t="s">
        <v>148</v>
      </c>
      <c r="U30" s="114" t="str">
        <f t="shared" si="1"/>
        <v>0.07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281</v>
      </c>
      <c r="J32" s="38" t="s">
        <v>78</v>
      </c>
      <c r="K32" s="38" t="s">
        <v>78</v>
      </c>
      <c r="L32" s="38" t="s">
        <v>159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281</v>
      </c>
      <c r="S32" s="25" t="s">
        <v>152</v>
      </c>
      <c r="T32" s="70" t="s">
        <v>158</v>
      </c>
      <c r="U32" s="114" t="str">
        <f t="shared" si="1"/>
        <v>0.020</v>
      </c>
      <c r="V32" s="112"/>
      <c r="W32" s="112" t="str">
        <f t="shared" si="2"/>
        <v>0.002</v>
      </c>
      <c r="X32" s="112"/>
      <c r="Y32" s="112" t="str">
        <f t="shared" si="3"/>
        <v>0.009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158</v>
      </c>
      <c r="S34" s="25" t="s">
        <v>151</v>
      </c>
      <c r="T34" s="70" t="s">
        <v>159</v>
      </c>
      <c r="U34" s="114" t="str">
        <f t="shared" si="1"/>
        <v>0.009</v>
      </c>
      <c r="V34" s="112"/>
      <c r="W34" s="112" t="str">
        <f t="shared" si="2"/>
        <v>0.004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282</v>
      </c>
      <c r="J36" s="38" t="s">
        <v>78</v>
      </c>
      <c r="K36" s="38" t="s">
        <v>78</v>
      </c>
      <c r="L36" s="38" t="s">
        <v>216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282</v>
      </c>
      <c r="S36" s="25" t="s">
        <v>218</v>
      </c>
      <c r="T36" s="70" t="s">
        <v>283</v>
      </c>
      <c r="U36" s="114" t="str">
        <f t="shared" si="1"/>
        <v>0.039</v>
      </c>
      <c r="V36" s="112"/>
      <c r="W36" s="112" t="str">
        <f t="shared" si="2"/>
        <v>0.010</v>
      </c>
      <c r="X36" s="112"/>
      <c r="Y36" s="112" t="str">
        <f t="shared" si="3"/>
        <v>0.025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157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151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151</v>
      </c>
      <c r="T38" s="70" t="s">
        <v>158</v>
      </c>
      <c r="U38" s="114" t="str">
        <f t="shared" si="1"/>
        <v>0.013</v>
      </c>
      <c r="V38" s="112"/>
      <c r="W38" s="112" t="str">
        <f t="shared" si="2"/>
        <v>0.004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152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152</v>
      </c>
      <c r="S39" s="25" t="s">
        <v>139</v>
      </c>
      <c r="T39" s="70" t="s">
        <v>139</v>
      </c>
      <c r="U39" s="114" t="str">
        <f t="shared" si="1"/>
        <v>0.002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165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243</v>
      </c>
      <c r="S45" s="25" t="s">
        <v>243</v>
      </c>
      <c r="T45" s="70" t="s">
        <v>243</v>
      </c>
      <c r="U45" s="114" t="str">
        <f t="shared" si="1"/>
        <v>11.3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139</v>
      </c>
      <c r="I46" s="27" t="s">
        <v>171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171</v>
      </c>
      <c r="S46" s="25" t="s">
        <v>139</v>
      </c>
      <c r="T46" s="70" t="s">
        <v>139</v>
      </c>
      <c r="U46" s="114" t="str">
        <f t="shared" si="1"/>
        <v>0.001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244</v>
      </c>
      <c r="G47" s="27" t="s">
        <v>219</v>
      </c>
      <c r="H47" s="27" t="s">
        <v>284</v>
      </c>
      <c r="I47" s="27" t="s">
        <v>285</v>
      </c>
      <c r="J47" s="27" t="s">
        <v>286</v>
      </c>
      <c r="K47" s="27" t="s">
        <v>247</v>
      </c>
      <c r="L47" s="27" t="s">
        <v>248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286</v>
      </c>
      <c r="S47" s="25" t="s">
        <v>244</v>
      </c>
      <c r="T47" s="70" t="s">
        <v>245</v>
      </c>
      <c r="U47" s="114" t="str">
        <f t="shared" si="1"/>
        <v>19.1</v>
      </c>
      <c r="V47" s="112"/>
      <c r="W47" s="112" t="str">
        <f t="shared" si="2"/>
        <v>12.9</v>
      </c>
      <c r="X47" s="112"/>
      <c r="Y47" s="112" t="str">
        <f t="shared" si="3"/>
        <v>15.1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182</v>
      </c>
      <c r="S48" s="25" t="s">
        <v>182</v>
      </c>
      <c r="T48" s="70" t="s">
        <v>182</v>
      </c>
      <c r="U48" s="114" t="str">
        <f t="shared" si="1"/>
        <v>27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287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287</v>
      </c>
      <c r="S49" s="25" t="s">
        <v>287</v>
      </c>
      <c r="T49" s="70" t="s">
        <v>287</v>
      </c>
      <c r="U49" s="114" t="str">
        <f t="shared" si="1"/>
        <v>79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272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272</v>
      </c>
      <c r="S51" s="25" t="s">
        <v>191</v>
      </c>
      <c r="T51" s="70" t="s">
        <v>190</v>
      </c>
      <c r="U51" s="114" t="str">
        <f t="shared" si="1"/>
        <v>0.000003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131</v>
      </c>
      <c r="H55" s="27" t="s">
        <v>132</v>
      </c>
      <c r="I55" s="27" t="s">
        <v>133</v>
      </c>
      <c r="J55" s="27" t="s">
        <v>130</v>
      </c>
      <c r="K55" s="27" t="s">
        <v>130</v>
      </c>
      <c r="L55" s="27" t="s">
        <v>131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193</v>
      </c>
      <c r="T55" s="70" t="s">
        <v>130</v>
      </c>
      <c r="U55" s="114" t="str">
        <f t="shared" si="1"/>
        <v>0.9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196</v>
      </c>
      <c r="K56" s="27" t="s">
        <v>196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195</v>
      </c>
      <c r="T56" s="70" t="s">
        <v>196</v>
      </c>
      <c r="U56" s="114" t="str">
        <f t="shared" si="1"/>
        <v>7.5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288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123</v>
      </c>
      <c r="G7" s="27" t="s">
        <v>289</v>
      </c>
      <c r="H7" s="27" t="s">
        <v>117</v>
      </c>
      <c r="I7" s="27" t="s">
        <v>260</v>
      </c>
      <c r="J7" s="27" t="s">
        <v>276</v>
      </c>
      <c r="K7" s="27" t="s">
        <v>276</v>
      </c>
      <c r="L7" s="27" t="s">
        <v>290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276</v>
      </c>
      <c r="S7" s="25" t="s">
        <v>123</v>
      </c>
      <c r="T7" s="70" t="s">
        <v>291</v>
      </c>
      <c r="U7" s="114" t="str">
        <f>R7</f>
        <v>31.0</v>
      </c>
      <c r="V7" s="112"/>
      <c r="W7" s="112" t="str">
        <f>IF(R7=S7,"-",S7)</f>
        <v>12.5</v>
      </c>
      <c r="X7" s="112"/>
      <c r="Y7" s="112" t="str">
        <f>IF(R7=T7,"-",T7)</f>
        <v>23.6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292</v>
      </c>
      <c r="G8" s="27" t="s">
        <v>266</v>
      </c>
      <c r="H8" s="27" t="s">
        <v>293</v>
      </c>
      <c r="I8" s="27" t="s">
        <v>294</v>
      </c>
      <c r="J8" s="27" t="s">
        <v>120</v>
      </c>
      <c r="K8" s="27" t="s">
        <v>294</v>
      </c>
      <c r="L8" s="27" t="s">
        <v>295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292</v>
      </c>
      <c r="T8" s="70" t="s">
        <v>296</v>
      </c>
      <c r="U8" s="114" t="str">
        <f>R8</f>
        <v>25.0</v>
      </c>
      <c r="V8" s="112"/>
      <c r="W8" s="112" t="str">
        <f>IF(R8=S8,"-",S8)</f>
        <v>5.8</v>
      </c>
      <c r="X8" s="112"/>
      <c r="Y8" s="112" t="str">
        <f>IF(R8=T8,"-",T8)</f>
        <v>18.0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131</v>
      </c>
      <c r="G9" s="103" t="s">
        <v>194</v>
      </c>
      <c r="H9" s="103" t="s">
        <v>194</v>
      </c>
      <c r="I9" s="103" t="s">
        <v>130</v>
      </c>
      <c r="J9" s="103" t="s">
        <v>130</v>
      </c>
      <c r="K9" s="103" t="s">
        <v>130</v>
      </c>
      <c r="L9" s="103" t="s">
        <v>130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194</v>
      </c>
      <c r="T9" s="71" t="s">
        <v>131</v>
      </c>
      <c r="U9" s="121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297</v>
      </c>
      <c r="J30" s="38" t="s">
        <v>78</v>
      </c>
      <c r="K30" s="38" t="s">
        <v>78</v>
      </c>
      <c r="L30" s="38" t="s">
        <v>261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297</v>
      </c>
      <c r="S30" s="25" t="s">
        <v>148</v>
      </c>
      <c r="T30" s="70" t="s">
        <v>148</v>
      </c>
      <c r="U30" s="114" t="str">
        <f t="shared" si="1"/>
        <v>0.08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171</v>
      </c>
      <c r="G32" s="38" t="s">
        <v>78</v>
      </c>
      <c r="H32" s="38" t="s">
        <v>78</v>
      </c>
      <c r="I32" s="38" t="s">
        <v>298</v>
      </c>
      <c r="J32" s="38" t="s">
        <v>78</v>
      </c>
      <c r="K32" s="38" t="s">
        <v>78</v>
      </c>
      <c r="L32" s="38" t="s">
        <v>265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298</v>
      </c>
      <c r="S32" s="25" t="s">
        <v>171</v>
      </c>
      <c r="T32" s="70" t="s">
        <v>218</v>
      </c>
      <c r="U32" s="114" t="str">
        <f t="shared" si="1"/>
        <v>0.016</v>
      </c>
      <c r="V32" s="112"/>
      <c r="W32" s="112" t="str">
        <f t="shared" si="2"/>
        <v>0.001</v>
      </c>
      <c r="X32" s="112"/>
      <c r="Y32" s="112" t="str">
        <f t="shared" si="3"/>
        <v>0.010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213</v>
      </c>
      <c r="J33" s="38" t="s">
        <v>78</v>
      </c>
      <c r="K33" s="38" t="s">
        <v>78</v>
      </c>
      <c r="L33" s="38" t="s">
        <v>213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213</v>
      </c>
      <c r="S33" s="25" t="s">
        <v>140</v>
      </c>
      <c r="T33" s="70" t="s">
        <v>153</v>
      </c>
      <c r="U33" s="114" t="str">
        <f t="shared" si="1"/>
        <v>0.008</v>
      </c>
      <c r="V33" s="112"/>
      <c r="W33" s="112" t="str">
        <f t="shared" si="2"/>
        <v>&lt;0.002</v>
      </c>
      <c r="X33" s="112"/>
      <c r="Y33" s="112" t="str">
        <f t="shared" si="3"/>
        <v>0.005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157</v>
      </c>
      <c r="T34" s="70" t="s">
        <v>153</v>
      </c>
      <c r="U34" s="114" t="str">
        <f t="shared" si="1"/>
        <v>0.006</v>
      </c>
      <c r="V34" s="112"/>
      <c r="W34" s="112" t="str">
        <f t="shared" si="2"/>
        <v>0.003</v>
      </c>
      <c r="X34" s="112"/>
      <c r="Y34" s="112" t="str">
        <f t="shared" si="3"/>
        <v>0.005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150</v>
      </c>
      <c r="G36" s="38" t="s">
        <v>78</v>
      </c>
      <c r="H36" s="38" t="s">
        <v>78</v>
      </c>
      <c r="I36" s="38" t="s">
        <v>299</v>
      </c>
      <c r="J36" s="38" t="s">
        <v>78</v>
      </c>
      <c r="K36" s="38" t="s">
        <v>78</v>
      </c>
      <c r="L36" s="38" t="s">
        <v>242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299</v>
      </c>
      <c r="S36" s="25" t="s">
        <v>150</v>
      </c>
      <c r="T36" s="70" t="s">
        <v>264</v>
      </c>
      <c r="U36" s="114" t="str">
        <f t="shared" si="1"/>
        <v>0.034</v>
      </c>
      <c r="V36" s="112"/>
      <c r="W36" s="112" t="str">
        <f t="shared" si="2"/>
        <v>0.007</v>
      </c>
      <c r="X36" s="112"/>
      <c r="Y36" s="112" t="str">
        <f t="shared" si="3"/>
        <v>0.023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150</v>
      </c>
      <c r="J37" s="38" t="s">
        <v>78</v>
      </c>
      <c r="K37" s="38" t="s">
        <v>78</v>
      </c>
      <c r="L37" s="38" t="s">
        <v>150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150</v>
      </c>
      <c r="S37" s="25" t="s">
        <v>140</v>
      </c>
      <c r="T37" s="70" t="s">
        <v>153</v>
      </c>
      <c r="U37" s="114" t="str">
        <f t="shared" si="1"/>
        <v>0.007</v>
      </c>
      <c r="V37" s="112"/>
      <c r="W37" s="112" t="str">
        <f t="shared" si="2"/>
        <v>&lt;0.002</v>
      </c>
      <c r="X37" s="112"/>
      <c r="Y37" s="112" t="str">
        <f t="shared" si="3"/>
        <v>0.005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265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265</v>
      </c>
      <c r="S38" s="25" t="s">
        <v>157</v>
      </c>
      <c r="T38" s="70" t="s">
        <v>213</v>
      </c>
      <c r="U38" s="114" t="str">
        <f t="shared" si="1"/>
        <v>0.012</v>
      </c>
      <c r="V38" s="112"/>
      <c r="W38" s="112" t="str">
        <f t="shared" si="2"/>
        <v>0.003</v>
      </c>
      <c r="X38" s="112"/>
      <c r="Y38" s="112" t="str">
        <f t="shared" si="3"/>
        <v>0.008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166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123</v>
      </c>
      <c r="H47" s="27" t="s">
        <v>174</v>
      </c>
      <c r="I47" s="27" t="s">
        <v>249</v>
      </c>
      <c r="J47" s="27" t="s">
        <v>245</v>
      </c>
      <c r="K47" s="27" t="s">
        <v>179</v>
      </c>
      <c r="L47" s="27" t="s">
        <v>289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289</v>
      </c>
      <c r="S47" s="25" t="s">
        <v>123</v>
      </c>
      <c r="T47" s="70" t="s">
        <v>245</v>
      </c>
      <c r="U47" s="114" t="str">
        <f t="shared" si="1"/>
        <v>17.2</v>
      </c>
      <c r="V47" s="112"/>
      <c r="W47" s="112" t="str">
        <f t="shared" si="2"/>
        <v>12.5</v>
      </c>
      <c r="X47" s="112"/>
      <c r="Y47" s="112" t="str">
        <f t="shared" si="3"/>
        <v>15.1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300</v>
      </c>
      <c r="S48" s="25" t="s">
        <v>300</v>
      </c>
      <c r="T48" s="70" t="s">
        <v>300</v>
      </c>
      <c r="U48" s="114" t="str">
        <f t="shared" si="1"/>
        <v>26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301</v>
      </c>
      <c r="S49" s="25" t="s">
        <v>301</v>
      </c>
      <c r="T49" s="70" t="s">
        <v>301</v>
      </c>
      <c r="U49" s="114" t="str">
        <f t="shared" si="1"/>
        <v>74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191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191</v>
      </c>
      <c r="S52" s="25" t="s">
        <v>189</v>
      </c>
      <c r="T52" s="70" t="s">
        <v>189</v>
      </c>
      <c r="U52" s="114" t="str">
        <f t="shared" si="1"/>
        <v>0.000001</v>
      </c>
      <c r="V52" s="112"/>
      <c r="W52" s="112" t="str">
        <f t="shared" si="2"/>
        <v>&lt;0.000001</v>
      </c>
      <c r="X52" s="112"/>
      <c r="Y52" s="112" t="str">
        <f t="shared" si="3"/>
        <v>&lt;0.000001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194</v>
      </c>
      <c r="G55" s="27" t="s">
        <v>194</v>
      </c>
      <c r="H55" s="27" t="s">
        <v>130</v>
      </c>
      <c r="I55" s="27" t="s">
        <v>134</v>
      </c>
      <c r="J55" s="27" t="s">
        <v>134</v>
      </c>
      <c r="K55" s="27" t="s">
        <v>131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194</v>
      </c>
      <c r="T55" s="70" t="s">
        <v>130</v>
      </c>
      <c r="U55" s="114" t="str">
        <f t="shared" si="1"/>
        <v>0.9</v>
      </c>
      <c r="V55" s="112"/>
      <c r="W55" s="112" t="str">
        <f t="shared" si="2"/>
        <v>0.4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196</v>
      </c>
      <c r="K56" s="27" t="s">
        <v>196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195</v>
      </c>
      <c r="T56" s="70" t="s">
        <v>196</v>
      </c>
      <c r="U56" s="114" t="str">
        <f t="shared" si="1"/>
        <v>7.5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302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303</v>
      </c>
      <c r="G7" s="27" t="s">
        <v>174</v>
      </c>
      <c r="H7" s="27" t="s">
        <v>304</v>
      </c>
      <c r="I7" s="27" t="s">
        <v>305</v>
      </c>
      <c r="J7" s="27" t="s">
        <v>306</v>
      </c>
      <c r="K7" s="27" t="s">
        <v>120</v>
      </c>
      <c r="L7" s="27" t="s">
        <v>307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305</v>
      </c>
      <c r="S7" s="25" t="s">
        <v>303</v>
      </c>
      <c r="T7" s="70" t="s">
        <v>293</v>
      </c>
      <c r="U7" s="114" t="str">
        <f>R7</f>
        <v>26.3</v>
      </c>
      <c r="V7" s="112"/>
      <c r="W7" s="112" t="str">
        <f>IF(R7=S7,"-",S7)</f>
        <v>10.0</v>
      </c>
      <c r="X7" s="112"/>
      <c r="Y7" s="112" t="str">
        <f>IF(R7=T7,"-",T7)</f>
        <v>20.4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308</v>
      </c>
      <c r="G8" s="27" t="s">
        <v>172</v>
      </c>
      <c r="H8" s="27" t="s">
        <v>208</v>
      </c>
      <c r="I8" s="27" t="s">
        <v>208</v>
      </c>
      <c r="J8" s="27" t="s">
        <v>309</v>
      </c>
      <c r="K8" s="27" t="s">
        <v>208</v>
      </c>
      <c r="L8" s="27" t="s">
        <v>211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309</v>
      </c>
      <c r="S8" s="25" t="s">
        <v>308</v>
      </c>
      <c r="T8" s="70" t="s">
        <v>310</v>
      </c>
      <c r="U8" s="114" t="str">
        <f>R8</f>
        <v>26.2</v>
      </c>
      <c r="V8" s="112"/>
      <c r="W8" s="112" t="str">
        <f>IF(R8=S8,"-",S8)</f>
        <v>8.3</v>
      </c>
      <c r="X8" s="112"/>
      <c r="Y8" s="112" t="str">
        <f>IF(R8=T8,"-",T8)</f>
        <v>19.0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193</v>
      </c>
      <c r="H9" s="103" t="s">
        <v>193</v>
      </c>
      <c r="I9" s="103" t="s">
        <v>238</v>
      </c>
      <c r="J9" s="103" t="s">
        <v>193</v>
      </c>
      <c r="K9" s="103" t="s">
        <v>194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194</v>
      </c>
      <c r="S9" s="32" t="s">
        <v>238</v>
      </c>
      <c r="T9" s="71" t="s">
        <v>193</v>
      </c>
      <c r="U9" s="121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261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261</v>
      </c>
      <c r="S30" s="25" t="s">
        <v>148</v>
      </c>
      <c r="T30" s="70" t="s">
        <v>148</v>
      </c>
      <c r="U30" s="114" t="str">
        <f t="shared" si="1"/>
        <v>0.06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154</v>
      </c>
      <c r="J32" s="38" t="s">
        <v>78</v>
      </c>
      <c r="K32" s="38" t="s">
        <v>78</v>
      </c>
      <c r="L32" s="38" t="s">
        <v>150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154</v>
      </c>
      <c r="S32" s="25" t="s">
        <v>152</v>
      </c>
      <c r="T32" s="70" t="s">
        <v>218</v>
      </c>
      <c r="U32" s="114" t="str">
        <f t="shared" si="1"/>
        <v>0.021</v>
      </c>
      <c r="V32" s="112"/>
      <c r="W32" s="112" t="str">
        <f t="shared" si="2"/>
        <v>0.002</v>
      </c>
      <c r="X32" s="112"/>
      <c r="Y32" s="112" t="str">
        <f t="shared" si="3"/>
        <v>0.010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140</v>
      </c>
      <c r="J33" s="38" t="s">
        <v>78</v>
      </c>
      <c r="K33" s="38" t="s">
        <v>78</v>
      </c>
      <c r="L33" s="38" t="s">
        <v>140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140</v>
      </c>
      <c r="S33" s="25" t="s">
        <v>140</v>
      </c>
      <c r="T33" s="70" t="s">
        <v>140</v>
      </c>
      <c r="U33" s="114" t="str">
        <f t="shared" si="1"/>
        <v>&lt;0.002</v>
      </c>
      <c r="V33" s="112"/>
      <c r="W33" s="112" t="str">
        <f t="shared" si="2"/>
        <v>-</v>
      </c>
      <c r="X33" s="112"/>
      <c r="Y33" s="112" t="str">
        <f t="shared" si="3"/>
        <v>-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213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213</v>
      </c>
      <c r="S34" s="25" t="s">
        <v>151</v>
      </c>
      <c r="T34" s="70" t="s">
        <v>159</v>
      </c>
      <c r="U34" s="114" t="str">
        <f t="shared" si="1"/>
        <v>0.008</v>
      </c>
      <c r="V34" s="112"/>
      <c r="W34" s="112" t="str">
        <f t="shared" si="2"/>
        <v>0.004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158</v>
      </c>
      <c r="G36" s="38" t="s">
        <v>78</v>
      </c>
      <c r="H36" s="38" t="s">
        <v>78</v>
      </c>
      <c r="I36" s="38" t="s">
        <v>311</v>
      </c>
      <c r="J36" s="38" t="s">
        <v>78</v>
      </c>
      <c r="K36" s="38" t="s">
        <v>78</v>
      </c>
      <c r="L36" s="38" t="s">
        <v>283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311</v>
      </c>
      <c r="S36" s="25" t="s">
        <v>158</v>
      </c>
      <c r="T36" s="70" t="s">
        <v>283</v>
      </c>
      <c r="U36" s="114" t="str">
        <f t="shared" si="1"/>
        <v>0.041</v>
      </c>
      <c r="V36" s="112"/>
      <c r="W36" s="112" t="str">
        <f t="shared" si="2"/>
        <v>0.009</v>
      </c>
      <c r="X36" s="112"/>
      <c r="Y36" s="112" t="str">
        <f t="shared" si="3"/>
        <v>0.025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157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151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157</v>
      </c>
      <c r="T38" s="70" t="s">
        <v>213</v>
      </c>
      <c r="U38" s="114" t="str">
        <f t="shared" si="1"/>
        <v>0.013</v>
      </c>
      <c r="V38" s="112"/>
      <c r="W38" s="112" t="str">
        <f t="shared" si="2"/>
        <v>0.003</v>
      </c>
      <c r="X38" s="112"/>
      <c r="Y38" s="112" t="str">
        <f t="shared" si="3"/>
        <v>0.008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162</v>
      </c>
      <c r="J41" s="38" t="s">
        <v>78</v>
      </c>
      <c r="K41" s="38" t="s">
        <v>78</v>
      </c>
      <c r="L41" s="27" t="s">
        <v>162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162</v>
      </c>
      <c r="S41" s="25" t="s">
        <v>161</v>
      </c>
      <c r="T41" s="70" t="s">
        <v>161</v>
      </c>
      <c r="U41" s="114" t="str">
        <f t="shared" si="1"/>
        <v>0.01</v>
      </c>
      <c r="V41" s="112"/>
      <c r="W41" s="112" t="str">
        <f t="shared" si="2"/>
        <v>&lt;0.01</v>
      </c>
      <c r="X41" s="112"/>
      <c r="Y41" s="112" t="str">
        <f t="shared" si="3"/>
        <v>&lt;0.01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165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243</v>
      </c>
      <c r="S45" s="25" t="s">
        <v>243</v>
      </c>
      <c r="T45" s="70" t="s">
        <v>243</v>
      </c>
      <c r="U45" s="114" t="str">
        <f t="shared" si="1"/>
        <v>11.3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247</v>
      </c>
      <c r="G47" s="27" t="s">
        <v>176</v>
      </c>
      <c r="H47" s="27" t="s">
        <v>312</v>
      </c>
      <c r="I47" s="27" t="s">
        <v>221</v>
      </c>
      <c r="J47" s="27" t="s">
        <v>295</v>
      </c>
      <c r="K47" s="27" t="s">
        <v>313</v>
      </c>
      <c r="L47" s="27" t="s">
        <v>314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295</v>
      </c>
      <c r="S47" s="25" t="s">
        <v>247</v>
      </c>
      <c r="T47" s="70" t="s">
        <v>268</v>
      </c>
      <c r="U47" s="114" t="str">
        <f t="shared" si="1"/>
        <v>19.2</v>
      </c>
      <c r="V47" s="112"/>
      <c r="W47" s="112" t="str">
        <f t="shared" si="2"/>
        <v>13.0</v>
      </c>
      <c r="X47" s="112"/>
      <c r="Y47" s="112" t="str">
        <f t="shared" si="3"/>
        <v>15.2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181</v>
      </c>
      <c r="S48" s="25" t="s">
        <v>181</v>
      </c>
      <c r="T48" s="70" t="s">
        <v>181</v>
      </c>
      <c r="U48" s="114" t="str">
        <f t="shared" si="1"/>
        <v>28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315</v>
      </c>
      <c r="S49" s="25" t="s">
        <v>315</v>
      </c>
      <c r="T49" s="70" t="s">
        <v>315</v>
      </c>
      <c r="U49" s="114" t="str">
        <f t="shared" si="1"/>
        <v>76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272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272</v>
      </c>
      <c r="S51" s="25" t="s">
        <v>191</v>
      </c>
      <c r="T51" s="70" t="s">
        <v>190</v>
      </c>
      <c r="U51" s="114" t="str">
        <f t="shared" si="1"/>
        <v>0.000003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131</v>
      </c>
      <c r="H55" s="27" t="s">
        <v>132</v>
      </c>
      <c r="I55" s="27" t="s">
        <v>133</v>
      </c>
      <c r="J55" s="27" t="s">
        <v>130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193</v>
      </c>
      <c r="T55" s="70" t="s">
        <v>130</v>
      </c>
      <c r="U55" s="114" t="str">
        <f t="shared" si="1"/>
        <v>0.9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196</v>
      </c>
      <c r="K56" s="27" t="s">
        <v>195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196</v>
      </c>
      <c r="S56" s="25" t="s">
        <v>195</v>
      </c>
      <c r="T56" s="70" t="s">
        <v>196</v>
      </c>
      <c r="U56" s="114" t="str">
        <f t="shared" si="1"/>
        <v>7.5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234</v>
      </c>
      <c r="G7" s="27" t="s">
        <v>224</v>
      </c>
      <c r="H7" s="27" t="s">
        <v>205</v>
      </c>
      <c r="I7" s="27" t="s">
        <v>202</v>
      </c>
      <c r="J7" s="27" t="s">
        <v>117</v>
      </c>
      <c r="K7" s="27" t="s">
        <v>210</v>
      </c>
      <c r="L7" s="27" t="s">
        <v>314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117</v>
      </c>
      <c r="S7" s="25" t="s">
        <v>234</v>
      </c>
      <c r="T7" s="70" t="s">
        <v>317</v>
      </c>
      <c r="U7" s="114" t="str">
        <f>R7</f>
        <v>28.0</v>
      </c>
      <c r="V7" s="112"/>
      <c r="W7" s="112" t="str">
        <f>IF(R7=S7,"-",S7)</f>
        <v>9.0</v>
      </c>
      <c r="X7" s="112"/>
      <c r="Y7" s="112" t="str">
        <f>IF(R7=T7,"-",T7)</f>
        <v>20.6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251</v>
      </c>
      <c r="G8" s="27" t="s">
        <v>173</v>
      </c>
      <c r="H8" s="27" t="s">
        <v>259</v>
      </c>
      <c r="I8" s="27" t="s">
        <v>114</v>
      </c>
      <c r="J8" s="27" t="s">
        <v>210</v>
      </c>
      <c r="K8" s="27" t="s">
        <v>120</v>
      </c>
      <c r="L8" s="27" t="s">
        <v>318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210</v>
      </c>
      <c r="S8" s="25" t="s">
        <v>251</v>
      </c>
      <c r="T8" s="70" t="s">
        <v>310</v>
      </c>
      <c r="U8" s="114" t="str">
        <f>R8</f>
        <v>25.5</v>
      </c>
      <c r="V8" s="112"/>
      <c r="W8" s="112" t="str">
        <f>IF(R8=S8,"-",S8)</f>
        <v>7.7</v>
      </c>
      <c r="X8" s="112"/>
      <c r="Y8" s="112" t="str">
        <f>IF(R8=T8,"-",T8)</f>
        <v>19.0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194</v>
      </c>
      <c r="I9" s="103" t="s">
        <v>194</v>
      </c>
      <c r="J9" s="103" t="s">
        <v>130</v>
      </c>
      <c r="K9" s="103" t="s">
        <v>194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194</v>
      </c>
      <c r="T9" s="71" t="s">
        <v>194</v>
      </c>
      <c r="U9" s="121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171</v>
      </c>
      <c r="G15" s="27" t="s">
        <v>78</v>
      </c>
      <c r="H15" s="38" t="s">
        <v>78</v>
      </c>
      <c r="I15" s="27" t="s">
        <v>171</v>
      </c>
      <c r="J15" s="38" t="s">
        <v>78</v>
      </c>
      <c r="K15" s="38" t="s">
        <v>78</v>
      </c>
      <c r="L15" s="27" t="s">
        <v>171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171</v>
      </c>
      <c r="S15" s="25" t="s">
        <v>171</v>
      </c>
      <c r="T15" s="70" t="s">
        <v>171</v>
      </c>
      <c r="U15" s="114" t="str">
        <f t="shared" si="1"/>
        <v>0.001</v>
      </c>
      <c r="V15" s="112"/>
      <c r="W15" s="112" t="str">
        <f t="shared" si="2"/>
        <v>0.001</v>
      </c>
      <c r="X15" s="112"/>
      <c r="Y15" s="112" t="str">
        <f t="shared" si="3"/>
        <v>0.001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261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261</v>
      </c>
      <c r="S30" s="25" t="s">
        <v>148</v>
      </c>
      <c r="T30" s="70" t="s">
        <v>148</v>
      </c>
      <c r="U30" s="114" t="str">
        <f t="shared" si="1"/>
        <v>0.06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152</v>
      </c>
      <c r="G32" s="38" t="s">
        <v>78</v>
      </c>
      <c r="H32" s="38" t="s">
        <v>78</v>
      </c>
      <c r="I32" s="38" t="s">
        <v>281</v>
      </c>
      <c r="J32" s="38" t="s">
        <v>78</v>
      </c>
      <c r="K32" s="38" t="s">
        <v>78</v>
      </c>
      <c r="L32" s="38" t="s">
        <v>150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281</v>
      </c>
      <c r="S32" s="25" t="s">
        <v>152</v>
      </c>
      <c r="T32" s="70" t="s">
        <v>218</v>
      </c>
      <c r="U32" s="114" t="str">
        <f t="shared" si="1"/>
        <v>0.020</v>
      </c>
      <c r="V32" s="112"/>
      <c r="W32" s="112" t="str">
        <f t="shared" si="2"/>
        <v>0.002</v>
      </c>
      <c r="X32" s="112"/>
      <c r="Y32" s="112" t="str">
        <f t="shared" si="3"/>
        <v>0.010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150</v>
      </c>
      <c r="J33" s="38" t="s">
        <v>78</v>
      </c>
      <c r="K33" s="38" t="s">
        <v>78</v>
      </c>
      <c r="L33" s="38" t="s">
        <v>157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150</v>
      </c>
      <c r="S33" s="25" t="s">
        <v>140</v>
      </c>
      <c r="T33" s="70" t="s">
        <v>157</v>
      </c>
      <c r="U33" s="114" t="str">
        <f t="shared" si="1"/>
        <v>0.007</v>
      </c>
      <c r="V33" s="112"/>
      <c r="W33" s="112" t="str">
        <f t="shared" si="2"/>
        <v>&lt;0.002</v>
      </c>
      <c r="X33" s="112"/>
      <c r="Y33" s="112" t="str">
        <f t="shared" si="3"/>
        <v>0.003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213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213</v>
      </c>
      <c r="S34" s="25" t="s">
        <v>157</v>
      </c>
      <c r="T34" s="70" t="s">
        <v>159</v>
      </c>
      <c r="U34" s="114" t="str">
        <f t="shared" si="1"/>
        <v>0.008</v>
      </c>
      <c r="V34" s="112"/>
      <c r="W34" s="112" t="str">
        <f t="shared" si="2"/>
        <v>0.003</v>
      </c>
      <c r="X34" s="112"/>
      <c r="Y34" s="112" t="str">
        <f t="shared" si="3"/>
        <v>0.006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213</v>
      </c>
      <c r="G36" s="38" t="s">
        <v>78</v>
      </c>
      <c r="H36" s="38" t="s">
        <v>78</v>
      </c>
      <c r="I36" s="38" t="s">
        <v>282</v>
      </c>
      <c r="J36" s="38" t="s">
        <v>78</v>
      </c>
      <c r="K36" s="38" t="s">
        <v>78</v>
      </c>
      <c r="L36" s="38" t="s">
        <v>263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282</v>
      </c>
      <c r="S36" s="25" t="s">
        <v>213</v>
      </c>
      <c r="T36" s="70" t="s">
        <v>319</v>
      </c>
      <c r="U36" s="114" t="str">
        <f t="shared" si="1"/>
        <v>0.039</v>
      </c>
      <c r="V36" s="112"/>
      <c r="W36" s="112" t="str">
        <f t="shared" si="2"/>
        <v>0.008</v>
      </c>
      <c r="X36" s="112"/>
      <c r="Y36" s="112" t="str">
        <f t="shared" si="3"/>
        <v>0.024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157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158</v>
      </c>
      <c r="S37" s="25" t="s">
        <v>140</v>
      </c>
      <c r="T37" s="70" t="s">
        <v>151</v>
      </c>
      <c r="U37" s="114" t="str">
        <f t="shared" si="1"/>
        <v>0.009</v>
      </c>
      <c r="V37" s="112"/>
      <c r="W37" s="112" t="str">
        <f t="shared" si="2"/>
        <v>&lt;0.002</v>
      </c>
      <c r="X37" s="112"/>
      <c r="Y37" s="112" t="str">
        <f t="shared" si="3"/>
        <v>0.004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157</v>
      </c>
      <c r="T38" s="70" t="s">
        <v>158</v>
      </c>
      <c r="U38" s="114" t="str">
        <f t="shared" si="1"/>
        <v>0.013</v>
      </c>
      <c r="V38" s="112"/>
      <c r="W38" s="112" t="str">
        <f t="shared" si="2"/>
        <v>0.003</v>
      </c>
      <c r="X38" s="112"/>
      <c r="Y38" s="112" t="str">
        <f t="shared" si="3"/>
        <v>0.009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171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171</v>
      </c>
      <c r="S39" s="25" t="s">
        <v>139</v>
      </c>
      <c r="T39" s="70" t="s">
        <v>139</v>
      </c>
      <c r="U39" s="114" t="str">
        <f t="shared" si="1"/>
        <v>0.001</v>
      </c>
      <c r="V39" s="112"/>
      <c r="W39" s="112" t="str">
        <f t="shared" si="2"/>
        <v>&lt;0.001</v>
      </c>
      <c r="X39" s="112"/>
      <c r="Y39" s="112" t="str">
        <f t="shared" si="3"/>
        <v>&lt;0.001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164</v>
      </c>
      <c r="K42" s="27" t="s">
        <v>166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164</v>
      </c>
      <c r="S42" s="25" t="s">
        <v>162</v>
      </c>
      <c r="T42" s="70" t="s">
        <v>166</v>
      </c>
      <c r="U42" s="114" t="str">
        <f t="shared" si="1"/>
        <v>0.04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320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320</v>
      </c>
      <c r="S45" s="25" t="s">
        <v>320</v>
      </c>
      <c r="T45" s="70" t="s">
        <v>320</v>
      </c>
      <c r="U45" s="114" t="str">
        <f t="shared" si="1"/>
        <v>11.4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139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244</v>
      </c>
      <c r="G47" s="27" t="s">
        <v>123</v>
      </c>
      <c r="H47" s="27" t="s">
        <v>321</v>
      </c>
      <c r="I47" s="27" t="s">
        <v>322</v>
      </c>
      <c r="J47" s="27" t="s">
        <v>278</v>
      </c>
      <c r="K47" s="27" t="s">
        <v>249</v>
      </c>
      <c r="L47" s="27" t="s">
        <v>323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323</v>
      </c>
      <c r="S47" s="25" t="s">
        <v>123</v>
      </c>
      <c r="T47" s="70" t="s">
        <v>249</v>
      </c>
      <c r="U47" s="114" t="str">
        <f t="shared" si="1"/>
        <v>17.7</v>
      </c>
      <c r="V47" s="112"/>
      <c r="W47" s="112" t="str">
        <f t="shared" si="2"/>
        <v>12.5</v>
      </c>
      <c r="X47" s="112"/>
      <c r="Y47" s="112" t="str">
        <f t="shared" si="3"/>
        <v>15.0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182</v>
      </c>
      <c r="S48" s="25" t="s">
        <v>182</v>
      </c>
      <c r="T48" s="70" t="s">
        <v>182</v>
      </c>
      <c r="U48" s="114" t="str">
        <f t="shared" si="1"/>
        <v>27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324</v>
      </c>
      <c r="S49" s="25" t="s">
        <v>324</v>
      </c>
      <c r="T49" s="70" t="s">
        <v>324</v>
      </c>
      <c r="U49" s="114" t="str">
        <f t="shared" si="1"/>
        <v>78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189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189</v>
      </c>
      <c r="T51" s="70" t="s">
        <v>191</v>
      </c>
      <c r="U51" s="114" t="str">
        <f t="shared" si="1"/>
        <v>0.000002</v>
      </c>
      <c r="V51" s="112"/>
      <c r="W51" s="112" t="str">
        <f t="shared" si="2"/>
        <v>&lt;0.000001</v>
      </c>
      <c r="X51" s="112"/>
      <c r="Y51" s="112" t="str">
        <f t="shared" si="3"/>
        <v>0.000001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194</v>
      </c>
      <c r="H55" s="27" t="s">
        <v>130</v>
      </c>
      <c r="I55" s="27" t="s">
        <v>133</v>
      </c>
      <c r="J55" s="27" t="s">
        <v>132</v>
      </c>
      <c r="K55" s="27" t="s">
        <v>130</v>
      </c>
      <c r="L55" s="27" t="s">
        <v>130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193</v>
      </c>
      <c r="T55" s="70" t="s">
        <v>130</v>
      </c>
      <c r="U55" s="114" t="str">
        <f t="shared" si="1"/>
        <v>0.9</v>
      </c>
      <c r="V55" s="112"/>
      <c r="W55" s="112" t="str">
        <f t="shared" si="2"/>
        <v>0.3</v>
      </c>
      <c r="X55" s="112"/>
      <c r="Y55" s="112" t="str">
        <f t="shared" si="3"/>
        <v>0.6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195</v>
      </c>
      <c r="H56" s="27" t="s">
        <v>196</v>
      </c>
      <c r="I56" s="27" t="s">
        <v>196</v>
      </c>
      <c r="J56" s="27" t="s">
        <v>122</v>
      </c>
      <c r="K56" s="27" t="s">
        <v>196</v>
      </c>
      <c r="L56" s="27" t="s">
        <v>196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122</v>
      </c>
      <c r="S56" s="25" t="s">
        <v>195</v>
      </c>
      <c r="T56" s="70" t="s">
        <v>196</v>
      </c>
      <c r="U56" s="114" t="str">
        <f t="shared" si="1"/>
        <v>7.6</v>
      </c>
      <c r="V56" s="112"/>
      <c r="W56" s="112" t="str">
        <f t="shared" si="2"/>
        <v>7.4</v>
      </c>
      <c r="X56" s="112"/>
      <c r="Y56" s="112" t="str">
        <f t="shared" si="3"/>
        <v>7.5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325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6" t="s">
        <v>61</v>
      </c>
      <c r="V3" s="127"/>
      <c r="W3" s="118" t="s">
        <v>62</v>
      </c>
      <c r="X3" s="118"/>
      <c r="Y3" s="118" t="s">
        <v>63</v>
      </c>
      <c r="Z3" s="118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5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9" t="s">
        <v>64</v>
      </c>
      <c r="V4" s="120"/>
      <c r="W4" s="120" t="s">
        <v>64</v>
      </c>
      <c r="X4" s="120"/>
      <c r="Y4" s="120" t="s">
        <v>64</v>
      </c>
      <c r="Z4" s="12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3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4" t="s">
        <v>64</v>
      </c>
      <c r="V5" s="112"/>
      <c r="W5" s="112" t="s">
        <v>64</v>
      </c>
      <c r="X5" s="112"/>
      <c r="Y5" s="112" t="s">
        <v>64</v>
      </c>
      <c r="Z5" s="112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3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4" t="s">
        <v>64</v>
      </c>
      <c r="V6" s="112"/>
      <c r="W6" s="112" t="s">
        <v>64</v>
      </c>
      <c r="X6" s="112"/>
      <c r="Y6" s="112" t="s">
        <v>64</v>
      </c>
      <c r="Z6" s="112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3"/>
      <c r="B7" s="20"/>
      <c r="C7" s="85"/>
      <c r="D7" s="21" t="s">
        <v>7</v>
      </c>
      <c r="E7" s="22" t="s">
        <v>65</v>
      </c>
      <c r="F7" s="26" t="s">
        <v>200</v>
      </c>
      <c r="G7" s="27" t="s">
        <v>258</v>
      </c>
      <c r="H7" s="27" t="s">
        <v>326</v>
      </c>
      <c r="I7" s="27" t="s">
        <v>210</v>
      </c>
      <c r="J7" s="27" t="s">
        <v>204</v>
      </c>
      <c r="K7" s="27" t="s">
        <v>204</v>
      </c>
      <c r="L7" s="27" t="s">
        <v>327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204</v>
      </c>
      <c r="S7" s="25" t="s">
        <v>200</v>
      </c>
      <c r="T7" s="70" t="s">
        <v>328</v>
      </c>
      <c r="U7" s="114" t="str">
        <f>R7</f>
        <v>26.0</v>
      </c>
      <c r="V7" s="112"/>
      <c r="W7" s="112" t="str">
        <f>IF(R7=S7,"-",S7)</f>
        <v>8.0</v>
      </c>
      <c r="X7" s="112"/>
      <c r="Y7" s="112" t="str">
        <f>IF(R7=T7,"-",T7)</f>
        <v>20.3</v>
      </c>
      <c r="Z7" s="112"/>
      <c r="AA7" s="53">
        <f t="shared" ref="AA7:AA60" si="0">12-COUNTIF(F7:Q7,"-")</f>
        <v>7</v>
      </c>
      <c r="AB7" s="75" t="s">
        <v>64</v>
      </c>
      <c r="AC7" s="3"/>
      <c r="AD7" s="3"/>
    </row>
    <row r="8" spans="1:30" s="13" customFormat="1" ht="13.5" customHeight="1" x14ac:dyDescent="0.15">
      <c r="A8" s="123"/>
      <c r="B8" s="20"/>
      <c r="C8" s="85"/>
      <c r="D8" s="21" t="s">
        <v>66</v>
      </c>
      <c r="E8" s="22" t="s">
        <v>65</v>
      </c>
      <c r="F8" s="26" t="s">
        <v>329</v>
      </c>
      <c r="G8" s="27" t="s">
        <v>228</v>
      </c>
      <c r="H8" s="27" t="s">
        <v>246</v>
      </c>
      <c r="I8" s="27" t="s">
        <v>237</v>
      </c>
      <c r="J8" s="27" t="s">
        <v>260</v>
      </c>
      <c r="K8" s="27" t="s">
        <v>120</v>
      </c>
      <c r="L8" s="27" t="s">
        <v>237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260</v>
      </c>
      <c r="S8" s="25" t="s">
        <v>329</v>
      </c>
      <c r="T8" s="70" t="s">
        <v>295</v>
      </c>
      <c r="U8" s="114" t="str">
        <f>R8</f>
        <v>27.0</v>
      </c>
      <c r="V8" s="112"/>
      <c r="W8" s="112" t="str">
        <f>IF(R8=S8,"-",S8)</f>
        <v>7.0</v>
      </c>
      <c r="X8" s="112"/>
      <c r="Y8" s="112" t="str">
        <f>IF(R8=T8,"-",T8)</f>
        <v>19.2</v>
      </c>
      <c r="Z8" s="112"/>
      <c r="AA8" s="53">
        <f t="shared" si="0"/>
        <v>7</v>
      </c>
      <c r="AB8" s="75" t="s">
        <v>64</v>
      </c>
      <c r="AC8" s="3"/>
      <c r="AD8" s="3"/>
    </row>
    <row r="9" spans="1:30" s="13" customFormat="1" ht="13.5" customHeight="1" x14ac:dyDescent="0.15">
      <c r="A9" s="124"/>
      <c r="B9" s="92"/>
      <c r="C9" s="41"/>
      <c r="D9" s="87" t="s">
        <v>52</v>
      </c>
      <c r="E9" s="29" t="s">
        <v>54</v>
      </c>
      <c r="F9" s="102" t="s">
        <v>194</v>
      </c>
      <c r="G9" s="103" t="s">
        <v>194</v>
      </c>
      <c r="H9" s="103" t="s">
        <v>193</v>
      </c>
      <c r="I9" s="103" t="s">
        <v>194</v>
      </c>
      <c r="J9" s="103" t="s">
        <v>130</v>
      </c>
      <c r="K9" s="103" t="s">
        <v>131</v>
      </c>
      <c r="L9" s="103" t="s">
        <v>194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130</v>
      </c>
      <c r="S9" s="32" t="s">
        <v>193</v>
      </c>
      <c r="T9" s="71" t="s">
        <v>194</v>
      </c>
      <c r="U9" s="121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7</v>
      </c>
      <c r="AB9" s="109" t="s">
        <v>78</v>
      </c>
      <c r="AC9" s="3"/>
      <c r="AD9" s="3"/>
    </row>
    <row r="10" spans="1:30" s="13" customFormat="1" ht="13.5" customHeight="1" x14ac:dyDescent="0.15">
      <c r="A10" s="122" t="s">
        <v>8</v>
      </c>
      <c r="B10" s="93">
        <v>1</v>
      </c>
      <c r="C10" s="86"/>
      <c r="D10" s="33" t="s">
        <v>9</v>
      </c>
      <c r="E10" s="82" t="s">
        <v>67</v>
      </c>
      <c r="F10" s="67" t="s">
        <v>135</v>
      </c>
      <c r="G10" s="62" t="s">
        <v>135</v>
      </c>
      <c r="H10" s="62" t="s">
        <v>135</v>
      </c>
      <c r="I10" s="62" t="s">
        <v>135</v>
      </c>
      <c r="J10" s="62" t="s">
        <v>135</v>
      </c>
      <c r="K10" s="62" t="s">
        <v>135</v>
      </c>
      <c r="L10" s="62" t="s">
        <v>135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135</v>
      </c>
      <c r="S10" s="34" t="s">
        <v>135</v>
      </c>
      <c r="T10" s="72" t="s">
        <v>135</v>
      </c>
      <c r="U10" s="128" t="str">
        <f>R10</f>
        <v>0</v>
      </c>
      <c r="V10" s="117"/>
      <c r="W10" s="117" t="str">
        <f>IF(R10+S10+T10=0,"-",S10)</f>
        <v>-</v>
      </c>
      <c r="X10" s="117"/>
      <c r="Y10" s="117" t="str">
        <f>IF(R10+S10+T10=0,"-",T10)</f>
        <v>-</v>
      </c>
      <c r="Z10" s="117"/>
      <c r="AA10" s="55">
        <f t="shared" si="0"/>
        <v>7</v>
      </c>
      <c r="AB10" s="77" t="s">
        <v>79</v>
      </c>
      <c r="AC10" s="3"/>
      <c r="AD10" s="3"/>
    </row>
    <row r="11" spans="1:30" s="13" customFormat="1" ht="13.5" customHeight="1" x14ac:dyDescent="0.15">
      <c r="A11" s="123"/>
      <c r="B11" s="94">
        <v>2</v>
      </c>
      <c r="C11" s="35"/>
      <c r="D11" s="21" t="s">
        <v>68</v>
      </c>
      <c r="E11" s="36" t="s">
        <v>64</v>
      </c>
      <c r="F11" s="26" t="s">
        <v>136</v>
      </c>
      <c r="G11" s="27" t="s">
        <v>136</v>
      </c>
      <c r="H11" s="27" t="s">
        <v>136</v>
      </c>
      <c r="I11" s="27" t="s">
        <v>136</v>
      </c>
      <c r="J11" s="27" t="s">
        <v>136</v>
      </c>
      <c r="K11" s="27" t="s">
        <v>136</v>
      </c>
      <c r="L11" s="27" t="s">
        <v>136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7</v>
      </c>
      <c r="W11" s="111" t="s">
        <v>56</v>
      </c>
      <c r="X11" s="111">
        <f>COUNTIF(F11:Q11,"陽性")</f>
        <v>0</v>
      </c>
      <c r="Y11" s="112" t="s">
        <v>64</v>
      </c>
      <c r="Z11" s="112"/>
      <c r="AA11" s="53">
        <f t="shared" si="0"/>
        <v>7</v>
      </c>
      <c r="AB11" s="75" t="s">
        <v>80</v>
      </c>
      <c r="AC11" s="3"/>
      <c r="AD11" s="3"/>
    </row>
    <row r="12" spans="1:30" s="13" customFormat="1" ht="13.5" customHeight="1" x14ac:dyDescent="0.15">
      <c r="A12" s="123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9" t="str">
        <f>R12</f>
        <v>-</v>
      </c>
      <c r="V12" s="112"/>
      <c r="W12" s="112" t="str">
        <f>IF(LEFT(R12,1)="&lt;","-",IF(AA12=1,"-",S12))</f>
        <v>-</v>
      </c>
      <c r="X12" s="112"/>
      <c r="Y12" s="112" t="str">
        <f>IF(LEFT(R12,1)="&lt;","-",IF(AA12=1,"-",T12))</f>
        <v>-</v>
      </c>
      <c r="Z12" s="112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3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4" t="str">
        <f t="shared" ref="U13:U56" si="1">R13</f>
        <v>-</v>
      </c>
      <c r="V13" s="112"/>
      <c r="W13" s="112" t="str">
        <f t="shared" ref="W13:W56" si="2">IF(LEFT(R13,1)="&lt;","-",IF(AA13=1,"-",S13))</f>
        <v>-</v>
      </c>
      <c r="X13" s="112"/>
      <c r="Y13" s="112" t="str">
        <f t="shared" ref="Y13:Y56" si="3">IF(LEFT(R13,1)="&lt;","-",IF(AA13=1,"-",T13))</f>
        <v>-</v>
      </c>
      <c r="Z13" s="112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3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4" t="str">
        <f t="shared" si="1"/>
        <v>-</v>
      </c>
      <c r="V14" s="112"/>
      <c r="W14" s="112" t="str">
        <f t="shared" si="2"/>
        <v>-</v>
      </c>
      <c r="X14" s="112"/>
      <c r="Y14" s="112" t="str">
        <f t="shared" si="3"/>
        <v>-</v>
      </c>
      <c r="Z14" s="112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3"/>
      <c r="B15" s="94">
        <v>6</v>
      </c>
      <c r="C15" s="35"/>
      <c r="D15" s="21" t="s">
        <v>13</v>
      </c>
      <c r="E15" s="36" t="s">
        <v>54</v>
      </c>
      <c r="F15" s="37" t="s">
        <v>139</v>
      </c>
      <c r="G15" s="27" t="s">
        <v>78</v>
      </c>
      <c r="H15" s="38" t="s">
        <v>78</v>
      </c>
      <c r="I15" s="27" t="s">
        <v>139</v>
      </c>
      <c r="J15" s="38" t="s">
        <v>78</v>
      </c>
      <c r="K15" s="38" t="s">
        <v>78</v>
      </c>
      <c r="L15" s="27" t="s">
        <v>139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139</v>
      </c>
      <c r="S15" s="25" t="s">
        <v>139</v>
      </c>
      <c r="T15" s="70" t="s">
        <v>139</v>
      </c>
      <c r="U15" s="114" t="str">
        <f t="shared" si="1"/>
        <v>&lt;0.001</v>
      </c>
      <c r="V15" s="112"/>
      <c r="W15" s="112" t="str">
        <f t="shared" si="2"/>
        <v>-</v>
      </c>
      <c r="X15" s="112"/>
      <c r="Y15" s="112" t="str">
        <f t="shared" si="3"/>
        <v>-</v>
      </c>
      <c r="Z15" s="112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3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4" t="str">
        <f t="shared" si="1"/>
        <v>-</v>
      </c>
      <c r="V16" s="112"/>
      <c r="W16" s="112" t="str">
        <f t="shared" si="2"/>
        <v>-</v>
      </c>
      <c r="X16" s="112"/>
      <c r="Y16" s="112" t="str">
        <f t="shared" si="3"/>
        <v>-</v>
      </c>
      <c r="Z16" s="112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3"/>
      <c r="B17" s="94">
        <v>8</v>
      </c>
      <c r="C17" s="35"/>
      <c r="D17" s="21" t="s">
        <v>15</v>
      </c>
      <c r="E17" s="36" t="s">
        <v>54</v>
      </c>
      <c r="F17" s="37" t="s">
        <v>140</v>
      </c>
      <c r="G17" s="27" t="s">
        <v>78</v>
      </c>
      <c r="H17" s="38" t="s">
        <v>78</v>
      </c>
      <c r="I17" s="27" t="s">
        <v>140</v>
      </c>
      <c r="J17" s="38" t="s">
        <v>78</v>
      </c>
      <c r="K17" s="38" t="s">
        <v>78</v>
      </c>
      <c r="L17" s="27" t="s">
        <v>140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140</v>
      </c>
      <c r="S17" s="25" t="s">
        <v>140</v>
      </c>
      <c r="T17" s="70" t="s">
        <v>140</v>
      </c>
      <c r="U17" s="114" t="str">
        <f t="shared" si="1"/>
        <v>&lt;0.002</v>
      </c>
      <c r="V17" s="112"/>
      <c r="W17" s="112" t="str">
        <f t="shared" si="2"/>
        <v>-</v>
      </c>
      <c r="X17" s="112"/>
      <c r="Y17" s="112" t="str">
        <f t="shared" si="3"/>
        <v>-</v>
      </c>
      <c r="Z17" s="112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3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30" t="str">
        <f>R18</f>
        <v>-</v>
      </c>
      <c r="V18" s="116"/>
      <c r="W18" s="115" t="str">
        <f>IF(LEFT(R18,1)="&lt;","-",IF(AA18=1,"-",S18))</f>
        <v>-</v>
      </c>
      <c r="X18" s="116"/>
      <c r="Y18" s="115" t="str">
        <f>IF(LEFT(R18,1)="&lt;","-",IF(AA18=1,"-",T18))</f>
        <v>-</v>
      </c>
      <c r="Z18" s="116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3"/>
      <c r="B19" s="94">
        <v>10</v>
      </c>
      <c r="C19" s="35"/>
      <c r="D19" s="21" t="s">
        <v>16</v>
      </c>
      <c r="E19" s="36" t="s">
        <v>54</v>
      </c>
      <c r="F19" s="37" t="s">
        <v>139</v>
      </c>
      <c r="G19" s="27" t="s">
        <v>78</v>
      </c>
      <c r="H19" s="38" t="s">
        <v>78</v>
      </c>
      <c r="I19" s="27" t="s">
        <v>139</v>
      </c>
      <c r="J19" s="38" t="s">
        <v>78</v>
      </c>
      <c r="K19" s="38" t="s">
        <v>78</v>
      </c>
      <c r="L19" s="27" t="s">
        <v>139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139</v>
      </c>
      <c r="S19" s="25" t="s">
        <v>139</v>
      </c>
      <c r="T19" s="70" t="s">
        <v>139</v>
      </c>
      <c r="U19" s="114" t="str">
        <f t="shared" si="1"/>
        <v>&lt;0.001</v>
      </c>
      <c r="V19" s="112"/>
      <c r="W19" s="112" t="str">
        <f t="shared" si="2"/>
        <v>-</v>
      </c>
      <c r="X19" s="112"/>
      <c r="Y19" s="112" t="str">
        <f t="shared" si="3"/>
        <v>-</v>
      </c>
      <c r="Z19" s="112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3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4" t="str">
        <f t="shared" si="1"/>
        <v>-</v>
      </c>
      <c r="V20" s="112"/>
      <c r="W20" s="112" t="str">
        <f t="shared" si="2"/>
        <v>-</v>
      </c>
      <c r="X20" s="112"/>
      <c r="Y20" s="112" t="str">
        <f t="shared" si="3"/>
        <v>-</v>
      </c>
      <c r="Z20" s="112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3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4" t="str">
        <f t="shared" si="1"/>
        <v>-</v>
      </c>
      <c r="V21" s="112"/>
      <c r="W21" s="112" t="str">
        <f t="shared" si="2"/>
        <v>-</v>
      </c>
      <c r="X21" s="112"/>
      <c r="Y21" s="112" t="str">
        <f t="shared" si="3"/>
        <v>-</v>
      </c>
      <c r="Z21" s="112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3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4" t="str">
        <f t="shared" si="1"/>
        <v>-</v>
      </c>
      <c r="V22" s="112"/>
      <c r="W22" s="112" t="str">
        <f t="shared" si="2"/>
        <v>-</v>
      </c>
      <c r="X22" s="112"/>
      <c r="Y22" s="112" t="str">
        <f t="shared" si="3"/>
        <v>-</v>
      </c>
      <c r="Z22" s="112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3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4" t="str">
        <f t="shared" si="1"/>
        <v>-</v>
      </c>
      <c r="V23" s="112"/>
      <c r="W23" s="112" t="str">
        <f t="shared" si="2"/>
        <v>-</v>
      </c>
      <c r="X23" s="112"/>
      <c r="Y23" s="112" t="str">
        <f t="shared" si="3"/>
        <v>-</v>
      </c>
      <c r="Z23" s="112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3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4" t="str">
        <f t="shared" si="1"/>
        <v>-</v>
      </c>
      <c r="V24" s="112"/>
      <c r="W24" s="112" t="str">
        <f t="shared" si="2"/>
        <v>-</v>
      </c>
      <c r="X24" s="112"/>
      <c r="Y24" s="112" t="str">
        <f t="shared" si="3"/>
        <v>-</v>
      </c>
      <c r="Z24" s="112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3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4" t="str">
        <f t="shared" si="1"/>
        <v>-</v>
      </c>
      <c r="V25" s="112"/>
      <c r="W25" s="112" t="str">
        <f t="shared" si="2"/>
        <v>-</v>
      </c>
      <c r="X25" s="112"/>
      <c r="Y25" s="112" t="str">
        <f t="shared" si="3"/>
        <v>-</v>
      </c>
      <c r="Z25" s="112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3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4" t="str">
        <f t="shared" si="1"/>
        <v>-</v>
      </c>
      <c r="V26" s="112"/>
      <c r="W26" s="112" t="str">
        <f t="shared" si="2"/>
        <v>-</v>
      </c>
      <c r="X26" s="112"/>
      <c r="Y26" s="112" t="str">
        <f t="shared" si="3"/>
        <v>-</v>
      </c>
      <c r="Z26" s="112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3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4" t="str">
        <f t="shared" si="1"/>
        <v>-</v>
      </c>
      <c r="V27" s="112"/>
      <c r="W27" s="112" t="str">
        <f t="shared" si="2"/>
        <v>-</v>
      </c>
      <c r="X27" s="112"/>
      <c r="Y27" s="112" t="str">
        <f t="shared" si="3"/>
        <v>-</v>
      </c>
      <c r="Z27" s="112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3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4" t="str">
        <f t="shared" si="1"/>
        <v>-</v>
      </c>
      <c r="V28" s="112"/>
      <c r="W28" s="112" t="str">
        <f t="shared" si="2"/>
        <v>-</v>
      </c>
      <c r="X28" s="112"/>
      <c r="Y28" s="112" t="str">
        <f t="shared" si="3"/>
        <v>-</v>
      </c>
      <c r="Z28" s="112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3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4" t="str">
        <f t="shared" si="1"/>
        <v>-</v>
      </c>
      <c r="V29" s="112"/>
      <c r="W29" s="112" t="str">
        <f t="shared" si="2"/>
        <v>-</v>
      </c>
      <c r="X29" s="112"/>
      <c r="Y29" s="112" t="str">
        <f t="shared" si="3"/>
        <v>-</v>
      </c>
      <c r="Z29" s="112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3"/>
      <c r="B30" s="94">
        <v>21</v>
      </c>
      <c r="C30" s="35"/>
      <c r="D30" s="40" t="s">
        <v>51</v>
      </c>
      <c r="E30" s="36" t="s">
        <v>54</v>
      </c>
      <c r="F30" s="37" t="s">
        <v>148</v>
      </c>
      <c r="G30" s="38" t="s">
        <v>78</v>
      </c>
      <c r="H30" s="38" t="s">
        <v>78</v>
      </c>
      <c r="I30" s="38" t="s">
        <v>297</v>
      </c>
      <c r="J30" s="38" t="s">
        <v>78</v>
      </c>
      <c r="K30" s="38" t="s">
        <v>78</v>
      </c>
      <c r="L30" s="38" t="s">
        <v>261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297</v>
      </c>
      <c r="S30" s="25" t="s">
        <v>148</v>
      </c>
      <c r="T30" s="70" t="s">
        <v>148</v>
      </c>
      <c r="U30" s="114" t="str">
        <f t="shared" si="1"/>
        <v>0.08</v>
      </c>
      <c r="V30" s="112"/>
      <c r="W30" s="112" t="str">
        <f t="shared" si="2"/>
        <v>&lt;0.06</v>
      </c>
      <c r="X30" s="112"/>
      <c r="Y30" s="112" t="str">
        <f t="shared" si="3"/>
        <v>&lt;0.06</v>
      </c>
      <c r="Z30" s="112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3"/>
      <c r="B31" s="94">
        <v>22</v>
      </c>
      <c r="C31" s="35"/>
      <c r="D31" s="21" t="s">
        <v>26</v>
      </c>
      <c r="E31" s="36" t="s">
        <v>54</v>
      </c>
      <c r="F31" s="37" t="s">
        <v>140</v>
      </c>
      <c r="G31" s="38" t="s">
        <v>78</v>
      </c>
      <c r="H31" s="38" t="s">
        <v>78</v>
      </c>
      <c r="I31" s="38" t="s">
        <v>140</v>
      </c>
      <c r="J31" s="38" t="s">
        <v>78</v>
      </c>
      <c r="K31" s="38" t="s">
        <v>78</v>
      </c>
      <c r="L31" s="38" t="s">
        <v>140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140</v>
      </c>
      <c r="S31" s="25" t="s">
        <v>140</v>
      </c>
      <c r="T31" s="70" t="s">
        <v>140</v>
      </c>
      <c r="U31" s="114" t="str">
        <f t="shared" si="1"/>
        <v>&lt;0.002</v>
      </c>
      <c r="V31" s="112"/>
      <c r="W31" s="112" t="str">
        <f t="shared" si="2"/>
        <v>-</v>
      </c>
      <c r="X31" s="112"/>
      <c r="Y31" s="112" t="str">
        <f t="shared" si="3"/>
        <v>-</v>
      </c>
      <c r="Z31" s="112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3"/>
      <c r="B32" s="94">
        <v>23</v>
      </c>
      <c r="C32" s="35"/>
      <c r="D32" s="21" t="s">
        <v>27</v>
      </c>
      <c r="E32" s="36" t="s">
        <v>54</v>
      </c>
      <c r="F32" s="37" t="s">
        <v>171</v>
      </c>
      <c r="G32" s="38" t="s">
        <v>78</v>
      </c>
      <c r="H32" s="38" t="s">
        <v>78</v>
      </c>
      <c r="I32" s="38" t="s">
        <v>330</v>
      </c>
      <c r="J32" s="38" t="s">
        <v>78</v>
      </c>
      <c r="K32" s="38" t="s">
        <v>78</v>
      </c>
      <c r="L32" s="38" t="s">
        <v>214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330</v>
      </c>
      <c r="S32" s="25" t="s">
        <v>171</v>
      </c>
      <c r="T32" s="70" t="s">
        <v>158</v>
      </c>
      <c r="U32" s="114" t="str">
        <f t="shared" si="1"/>
        <v>0.015</v>
      </c>
      <c r="V32" s="112"/>
      <c r="W32" s="112" t="str">
        <f t="shared" si="2"/>
        <v>0.001</v>
      </c>
      <c r="X32" s="112"/>
      <c r="Y32" s="112" t="str">
        <f t="shared" si="3"/>
        <v>0.009</v>
      </c>
      <c r="Z32" s="112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3"/>
      <c r="B33" s="94">
        <v>24</v>
      </c>
      <c r="C33" s="35"/>
      <c r="D33" s="21" t="s">
        <v>28</v>
      </c>
      <c r="E33" s="36" t="s">
        <v>54</v>
      </c>
      <c r="F33" s="37" t="s">
        <v>140</v>
      </c>
      <c r="G33" s="38" t="s">
        <v>78</v>
      </c>
      <c r="H33" s="38" t="s">
        <v>78</v>
      </c>
      <c r="I33" s="38" t="s">
        <v>213</v>
      </c>
      <c r="J33" s="38" t="s">
        <v>78</v>
      </c>
      <c r="K33" s="38" t="s">
        <v>78</v>
      </c>
      <c r="L33" s="38" t="s">
        <v>213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213</v>
      </c>
      <c r="S33" s="25" t="s">
        <v>140</v>
      </c>
      <c r="T33" s="70" t="s">
        <v>153</v>
      </c>
      <c r="U33" s="114" t="str">
        <f t="shared" si="1"/>
        <v>0.008</v>
      </c>
      <c r="V33" s="112"/>
      <c r="W33" s="112" t="str">
        <f t="shared" si="2"/>
        <v>&lt;0.002</v>
      </c>
      <c r="X33" s="112"/>
      <c r="Y33" s="112" t="str">
        <f t="shared" si="3"/>
        <v>0.005</v>
      </c>
      <c r="Z33" s="112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3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157</v>
      </c>
      <c r="T34" s="70" t="s">
        <v>153</v>
      </c>
      <c r="U34" s="114" t="str">
        <f t="shared" si="1"/>
        <v>0.006</v>
      </c>
      <c r="V34" s="112"/>
      <c r="W34" s="112" t="str">
        <f t="shared" si="2"/>
        <v>0.003</v>
      </c>
      <c r="X34" s="112"/>
      <c r="Y34" s="112" t="str">
        <f t="shared" si="3"/>
        <v>0.005</v>
      </c>
      <c r="Z34" s="112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3"/>
      <c r="B35" s="94">
        <v>26</v>
      </c>
      <c r="C35" s="35"/>
      <c r="D35" s="21" t="s">
        <v>30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139</v>
      </c>
      <c r="J35" s="38" t="s">
        <v>78</v>
      </c>
      <c r="K35" s="38" t="s">
        <v>78</v>
      </c>
      <c r="L35" s="38" t="s">
        <v>139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139</v>
      </c>
      <c r="S35" s="25" t="s">
        <v>139</v>
      </c>
      <c r="T35" s="70" t="s">
        <v>139</v>
      </c>
      <c r="U35" s="114" t="str">
        <f t="shared" si="1"/>
        <v>&lt;0.001</v>
      </c>
      <c r="V35" s="112"/>
      <c r="W35" s="112" t="str">
        <f t="shared" si="2"/>
        <v>-</v>
      </c>
      <c r="X35" s="112"/>
      <c r="Y35" s="112" t="str">
        <f t="shared" si="3"/>
        <v>-</v>
      </c>
      <c r="Z35" s="112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3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331</v>
      </c>
      <c r="J36" s="38" t="s">
        <v>78</v>
      </c>
      <c r="K36" s="38" t="s">
        <v>78</v>
      </c>
      <c r="L36" s="38" t="s">
        <v>216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331</v>
      </c>
      <c r="S36" s="25" t="s">
        <v>159</v>
      </c>
      <c r="T36" s="70" t="s">
        <v>215</v>
      </c>
      <c r="U36" s="114" t="str">
        <f t="shared" si="1"/>
        <v>0.033</v>
      </c>
      <c r="V36" s="112"/>
      <c r="W36" s="112" t="str">
        <f t="shared" si="2"/>
        <v>0.006</v>
      </c>
      <c r="X36" s="112"/>
      <c r="Y36" s="112" t="str">
        <f t="shared" si="3"/>
        <v>0.022</v>
      </c>
      <c r="Z36" s="112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3"/>
      <c r="B37" s="94">
        <v>28</v>
      </c>
      <c r="C37" s="35"/>
      <c r="D37" s="21" t="s">
        <v>32</v>
      </c>
      <c r="E37" s="36" t="s">
        <v>54</v>
      </c>
      <c r="F37" s="37" t="s">
        <v>140</v>
      </c>
      <c r="G37" s="38" t="s">
        <v>78</v>
      </c>
      <c r="H37" s="38" t="s">
        <v>78</v>
      </c>
      <c r="I37" s="38" t="s">
        <v>150</v>
      </c>
      <c r="J37" s="38" t="s">
        <v>78</v>
      </c>
      <c r="K37" s="38" t="s">
        <v>78</v>
      </c>
      <c r="L37" s="38" t="s">
        <v>150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150</v>
      </c>
      <c r="S37" s="25" t="s">
        <v>140</v>
      </c>
      <c r="T37" s="70" t="s">
        <v>153</v>
      </c>
      <c r="U37" s="114" t="str">
        <f t="shared" si="1"/>
        <v>0.007</v>
      </c>
      <c r="V37" s="112"/>
      <c r="W37" s="112" t="str">
        <f t="shared" si="2"/>
        <v>&lt;0.002</v>
      </c>
      <c r="X37" s="112"/>
      <c r="Y37" s="112" t="str">
        <f t="shared" si="3"/>
        <v>0.005</v>
      </c>
      <c r="Z37" s="112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3"/>
      <c r="B38" s="94">
        <v>29</v>
      </c>
      <c r="C38" s="35"/>
      <c r="D38" s="21" t="s">
        <v>33</v>
      </c>
      <c r="E38" s="36" t="s">
        <v>54</v>
      </c>
      <c r="F38" s="37" t="s">
        <v>152</v>
      </c>
      <c r="G38" s="38" t="s">
        <v>78</v>
      </c>
      <c r="H38" s="38" t="s">
        <v>78</v>
      </c>
      <c r="I38" s="38" t="s">
        <v>265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265</v>
      </c>
      <c r="S38" s="25" t="s">
        <v>152</v>
      </c>
      <c r="T38" s="70" t="s">
        <v>213</v>
      </c>
      <c r="U38" s="114" t="str">
        <f t="shared" si="1"/>
        <v>0.012</v>
      </c>
      <c r="V38" s="112"/>
      <c r="W38" s="112" t="str">
        <f t="shared" si="2"/>
        <v>0.002</v>
      </c>
      <c r="X38" s="112"/>
      <c r="Y38" s="112" t="str">
        <f t="shared" si="3"/>
        <v>0.008</v>
      </c>
      <c r="Z38" s="112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3"/>
      <c r="B39" s="94">
        <v>30</v>
      </c>
      <c r="C39" s="35"/>
      <c r="D39" s="21" t="s">
        <v>34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139</v>
      </c>
      <c r="J39" s="38" t="s">
        <v>78</v>
      </c>
      <c r="K39" s="38" t="s">
        <v>78</v>
      </c>
      <c r="L39" s="38" t="s">
        <v>139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139</v>
      </c>
      <c r="S39" s="25" t="s">
        <v>139</v>
      </c>
      <c r="T39" s="70" t="s">
        <v>139</v>
      </c>
      <c r="U39" s="114" t="str">
        <f t="shared" si="1"/>
        <v>&lt;0.001</v>
      </c>
      <c r="V39" s="112"/>
      <c r="W39" s="112" t="str">
        <f t="shared" si="2"/>
        <v>-</v>
      </c>
      <c r="X39" s="112"/>
      <c r="Y39" s="112" t="str">
        <f t="shared" si="3"/>
        <v>-</v>
      </c>
      <c r="Z39" s="112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3"/>
      <c r="B40" s="94">
        <v>31</v>
      </c>
      <c r="C40" s="35"/>
      <c r="D40" s="21" t="s">
        <v>35</v>
      </c>
      <c r="E40" s="36" t="s">
        <v>54</v>
      </c>
      <c r="F40" s="37" t="s">
        <v>160</v>
      </c>
      <c r="G40" s="38" t="s">
        <v>78</v>
      </c>
      <c r="H40" s="38" t="s">
        <v>78</v>
      </c>
      <c r="I40" s="38" t="s">
        <v>160</v>
      </c>
      <c r="J40" s="38" t="s">
        <v>78</v>
      </c>
      <c r="K40" s="38" t="s">
        <v>78</v>
      </c>
      <c r="L40" s="38" t="s">
        <v>160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160</v>
      </c>
      <c r="S40" s="25" t="s">
        <v>160</v>
      </c>
      <c r="T40" s="70" t="s">
        <v>160</v>
      </c>
      <c r="U40" s="114" t="str">
        <f t="shared" si="1"/>
        <v>&lt;0.008</v>
      </c>
      <c r="V40" s="112"/>
      <c r="W40" s="112" t="str">
        <f t="shared" si="2"/>
        <v>-</v>
      </c>
      <c r="X40" s="112"/>
      <c r="Y40" s="112" t="str">
        <f t="shared" si="3"/>
        <v>-</v>
      </c>
      <c r="Z40" s="112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3"/>
      <c r="B41" s="94">
        <v>32</v>
      </c>
      <c r="C41" s="35"/>
      <c r="D41" s="21" t="s">
        <v>36</v>
      </c>
      <c r="E41" s="36" t="s">
        <v>54</v>
      </c>
      <c r="F41" s="37" t="s">
        <v>161</v>
      </c>
      <c r="G41" s="27" t="s">
        <v>78</v>
      </c>
      <c r="H41" s="38" t="s">
        <v>78</v>
      </c>
      <c r="I41" s="27" t="s">
        <v>161</v>
      </c>
      <c r="J41" s="38" t="s">
        <v>78</v>
      </c>
      <c r="K41" s="38" t="s">
        <v>78</v>
      </c>
      <c r="L41" s="27" t="s">
        <v>161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161</v>
      </c>
      <c r="S41" s="25" t="s">
        <v>161</v>
      </c>
      <c r="T41" s="70" t="s">
        <v>161</v>
      </c>
      <c r="U41" s="114" t="str">
        <f t="shared" si="1"/>
        <v>&lt;0.01</v>
      </c>
      <c r="V41" s="112"/>
      <c r="W41" s="112" t="str">
        <f t="shared" si="2"/>
        <v>-</v>
      </c>
      <c r="X41" s="112"/>
      <c r="Y41" s="112" t="str">
        <f t="shared" si="3"/>
        <v>-</v>
      </c>
      <c r="Z41" s="112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3"/>
      <c r="B42" s="94">
        <v>33</v>
      </c>
      <c r="C42" s="35"/>
      <c r="D42" s="21" t="s">
        <v>37</v>
      </c>
      <c r="E42" s="36" t="s">
        <v>54</v>
      </c>
      <c r="F42" s="26" t="s">
        <v>162</v>
      </c>
      <c r="G42" s="27" t="s">
        <v>163</v>
      </c>
      <c r="H42" s="27" t="s">
        <v>166</v>
      </c>
      <c r="I42" s="27" t="s">
        <v>164</v>
      </c>
      <c r="J42" s="27" t="s">
        <v>165</v>
      </c>
      <c r="K42" s="27" t="s">
        <v>166</v>
      </c>
      <c r="L42" s="27" t="s">
        <v>166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162</v>
      </c>
      <c r="T42" s="70" t="s">
        <v>166</v>
      </c>
      <c r="U42" s="114" t="str">
        <f t="shared" si="1"/>
        <v>0.05</v>
      </c>
      <c r="V42" s="112"/>
      <c r="W42" s="112" t="str">
        <f t="shared" si="2"/>
        <v>0.01</v>
      </c>
      <c r="X42" s="112"/>
      <c r="Y42" s="112" t="str">
        <f t="shared" si="3"/>
        <v>0.03</v>
      </c>
      <c r="Z42" s="112"/>
      <c r="AA42" s="53">
        <f t="shared" si="0"/>
        <v>7</v>
      </c>
      <c r="AB42" s="75" t="s">
        <v>97</v>
      </c>
      <c r="AC42" s="3"/>
      <c r="AD42" s="3"/>
    </row>
    <row r="43" spans="1:30" s="13" customFormat="1" ht="13.5" customHeight="1" x14ac:dyDescent="0.15">
      <c r="A43" s="123"/>
      <c r="B43" s="94">
        <v>34</v>
      </c>
      <c r="C43" s="35"/>
      <c r="D43" s="21" t="s">
        <v>38</v>
      </c>
      <c r="E43" s="36" t="s">
        <v>54</v>
      </c>
      <c r="F43" s="26" t="s">
        <v>161</v>
      </c>
      <c r="G43" s="27" t="s">
        <v>161</v>
      </c>
      <c r="H43" s="27" t="s">
        <v>161</v>
      </c>
      <c r="I43" s="27" t="s">
        <v>161</v>
      </c>
      <c r="J43" s="27" t="s">
        <v>161</v>
      </c>
      <c r="K43" s="27" t="s">
        <v>161</v>
      </c>
      <c r="L43" s="27" t="s">
        <v>161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161</v>
      </c>
      <c r="S43" s="25" t="s">
        <v>161</v>
      </c>
      <c r="T43" s="70" t="s">
        <v>161</v>
      </c>
      <c r="U43" s="114" t="str">
        <f t="shared" si="1"/>
        <v>&lt;0.01</v>
      </c>
      <c r="V43" s="112"/>
      <c r="W43" s="112" t="str">
        <f t="shared" si="2"/>
        <v>-</v>
      </c>
      <c r="X43" s="112"/>
      <c r="Y43" s="112" t="str">
        <f t="shared" si="3"/>
        <v>-</v>
      </c>
      <c r="Z43" s="112"/>
      <c r="AA43" s="53">
        <f t="shared" si="0"/>
        <v>7</v>
      </c>
      <c r="AB43" s="75" t="s">
        <v>98</v>
      </c>
      <c r="AC43" s="3"/>
      <c r="AD43" s="3"/>
    </row>
    <row r="44" spans="1:30" s="13" customFormat="1" ht="13.5" customHeight="1" x14ac:dyDescent="0.15">
      <c r="A44" s="123"/>
      <c r="B44" s="94">
        <v>35</v>
      </c>
      <c r="C44" s="35"/>
      <c r="D44" s="21" t="s">
        <v>39</v>
      </c>
      <c r="E44" s="36" t="s">
        <v>54</v>
      </c>
      <c r="F44" s="37" t="s">
        <v>161</v>
      </c>
      <c r="G44" s="27" t="s">
        <v>78</v>
      </c>
      <c r="H44" s="38" t="s">
        <v>78</v>
      </c>
      <c r="I44" s="27" t="s">
        <v>161</v>
      </c>
      <c r="J44" s="38" t="s">
        <v>78</v>
      </c>
      <c r="K44" s="38" t="s">
        <v>78</v>
      </c>
      <c r="L44" s="27" t="s">
        <v>161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161</v>
      </c>
      <c r="S44" s="25" t="s">
        <v>161</v>
      </c>
      <c r="T44" s="70" t="s">
        <v>161</v>
      </c>
      <c r="U44" s="114" t="str">
        <f t="shared" si="1"/>
        <v>&lt;0.01</v>
      </c>
      <c r="V44" s="112"/>
      <c r="W44" s="112" t="str">
        <f t="shared" si="2"/>
        <v>-</v>
      </c>
      <c r="X44" s="112"/>
      <c r="Y44" s="112" t="str">
        <f t="shared" si="3"/>
        <v>-</v>
      </c>
      <c r="Z44" s="112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3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14" t="str">
        <f t="shared" si="1"/>
        <v>11.5</v>
      </c>
      <c r="V45" s="112"/>
      <c r="W45" s="112" t="str">
        <f t="shared" si="2"/>
        <v>-</v>
      </c>
      <c r="X45" s="112"/>
      <c r="Y45" s="112" t="str">
        <f t="shared" si="3"/>
        <v>-</v>
      </c>
      <c r="Z45" s="112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3"/>
      <c r="B46" s="94">
        <v>37</v>
      </c>
      <c r="C46" s="35"/>
      <c r="D46" s="21" t="s">
        <v>41</v>
      </c>
      <c r="E46" s="36" t="s">
        <v>54</v>
      </c>
      <c r="F46" s="26" t="s">
        <v>139</v>
      </c>
      <c r="G46" s="27" t="s">
        <v>139</v>
      </c>
      <c r="H46" s="27" t="s">
        <v>171</v>
      </c>
      <c r="I46" s="27" t="s">
        <v>152</v>
      </c>
      <c r="J46" s="27" t="s">
        <v>171</v>
      </c>
      <c r="K46" s="27" t="s">
        <v>139</v>
      </c>
      <c r="L46" s="27" t="s">
        <v>139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152</v>
      </c>
      <c r="S46" s="25" t="s">
        <v>139</v>
      </c>
      <c r="T46" s="70" t="s">
        <v>139</v>
      </c>
      <c r="U46" s="114" t="str">
        <f t="shared" si="1"/>
        <v>0.002</v>
      </c>
      <c r="V46" s="112"/>
      <c r="W46" s="112" t="str">
        <f t="shared" si="2"/>
        <v>&lt;0.001</v>
      </c>
      <c r="X46" s="112"/>
      <c r="Y46" s="112" t="str">
        <f t="shared" si="3"/>
        <v>&lt;0.001</v>
      </c>
      <c r="Z46" s="112"/>
      <c r="AA46" s="53">
        <f t="shared" si="0"/>
        <v>7</v>
      </c>
      <c r="AB46" s="75" t="s">
        <v>90</v>
      </c>
      <c r="AC46" s="3"/>
      <c r="AD46" s="3"/>
    </row>
    <row r="47" spans="1:30" s="13" customFormat="1" ht="13.5" customHeight="1" x14ac:dyDescent="0.15">
      <c r="A47" s="123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176</v>
      </c>
      <c r="H47" s="27" t="s">
        <v>332</v>
      </c>
      <c r="I47" s="27" t="s">
        <v>249</v>
      </c>
      <c r="J47" s="27" t="s">
        <v>129</v>
      </c>
      <c r="K47" s="27" t="s">
        <v>227</v>
      </c>
      <c r="L47" s="27" t="s">
        <v>333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129</v>
      </c>
      <c r="S47" s="25" t="s">
        <v>332</v>
      </c>
      <c r="T47" s="70" t="s">
        <v>245</v>
      </c>
      <c r="U47" s="114" t="str">
        <f t="shared" si="1"/>
        <v>18.3</v>
      </c>
      <c r="V47" s="112"/>
      <c r="W47" s="112" t="str">
        <f t="shared" si="2"/>
        <v>12.3</v>
      </c>
      <c r="X47" s="112"/>
      <c r="Y47" s="112" t="str">
        <f t="shared" si="3"/>
        <v>15.1</v>
      </c>
      <c r="Z47" s="112"/>
      <c r="AA47" s="53">
        <f t="shared" si="0"/>
        <v>7</v>
      </c>
      <c r="AB47" s="75" t="s">
        <v>99</v>
      </c>
      <c r="AC47" s="3"/>
      <c r="AD47" s="3"/>
    </row>
    <row r="48" spans="1:30" s="13" customFormat="1" ht="13.5" customHeight="1" x14ac:dyDescent="0.15">
      <c r="A48" s="123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300</v>
      </c>
      <c r="S48" s="25" t="s">
        <v>300</v>
      </c>
      <c r="T48" s="70" t="s">
        <v>300</v>
      </c>
      <c r="U48" s="114" t="str">
        <f t="shared" si="1"/>
        <v>26</v>
      </c>
      <c r="V48" s="112"/>
      <c r="W48" s="112" t="str">
        <f t="shared" si="2"/>
        <v>-</v>
      </c>
      <c r="X48" s="112"/>
      <c r="Y48" s="112" t="str">
        <f t="shared" si="3"/>
        <v>-</v>
      </c>
      <c r="Z48" s="112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3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334</v>
      </c>
      <c r="S49" s="25" t="s">
        <v>334</v>
      </c>
      <c r="T49" s="70" t="s">
        <v>334</v>
      </c>
      <c r="U49" s="114" t="str">
        <f t="shared" si="1"/>
        <v>73</v>
      </c>
      <c r="V49" s="112"/>
      <c r="W49" s="112" t="str">
        <f t="shared" si="2"/>
        <v>-</v>
      </c>
      <c r="X49" s="112"/>
      <c r="Y49" s="112" t="str">
        <f t="shared" si="3"/>
        <v>-</v>
      </c>
      <c r="Z49" s="112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3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4" t="str">
        <f t="shared" si="1"/>
        <v>-</v>
      </c>
      <c r="V50" s="112"/>
      <c r="W50" s="112" t="str">
        <f t="shared" si="2"/>
        <v>-</v>
      </c>
      <c r="X50" s="112"/>
      <c r="Y50" s="112" t="str">
        <f t="shared" si="3"/>
        <v>-</v>
      </c>
      <c r="Z50" s="112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3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191</v>
      </c>
      <c r="H51" s="27" t="s">
        <v>190</v>
      </c>
      <c r="I51" s="27" t="s">
        <v>190</v>
      </c>
      <c r="J51" s="27" t="s">
        <v>190</v>
      </c>
      <c r="K51" s="27" t="s">
        <v>191</v>
      </c>
      <c r="L51" s="27" t="s">
        <v>190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190</v>
      </c>
      <c r="S51" s="25" t="s">
        <v>191</v>
      </c>
      <c r="T51" s="70" t="s">
        <v>190</v>
      </c>
      <c r="U51" s="114" t="str">
        <f t="shared" si="1"/>
        <v>0.000002</v>
      </c>
      <c r="V51" s="112"/>
      <c r="W51" s="112" t="str">
        <f t="shared" si="2"/>
        <v>0.000001</v>
      </c>
      <c r="X51" s="112"/>
      <c r="Y51" s="112" t="str">
        <f t="shared" si="3"/>
        <v>0.000002</v>
      </c>
      <c r="Z51" s="112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3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189</v>
      </c>
      <c r="H52" s="27" t="s">
        <v>189</v>
      </c>
      <c r="I52" s="27" t="s">
        <v>189</v>
      </c>
      <c r="J52" s="27" t="s">
        <v>189</v>
      </c>
      <c r="K52" s="27" t="s">
        <v>189</v>
      </c>
      <c r="L52" s="27" t="s">
        <v>189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189</v>
      </c>
      <c r="S52" s="25" t="s">
        <v>189</v>
      </c>
      <c r="T52" s="70" t="s">
        <v>189</v>
      </c>
      <c r="U52" s="114" t="str">
        <f t="shared" si="1"/>
        <v>&lt;0.000001</v>
      </c>
      <c r="V52" s="112"/>
      <c r="W52" s="112" t="str">
        <f t="shared" si="2"/>
        <v>-</v>
      </c>
      <c r="X52" s="112"/>
      <c r="Y52" s="112" t="str">
        <f t="shared" si="3"/>
        <v>-</v>
      </c>
      <c r="Z52" s="112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3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4" t="str">
        <f t="shared" si="1"/>
        <v>-</v>
      </c>
      <c r="V53" s="112"/>
      <c r="W53" s="112" t="str">
        <f t="shared" si="2"/>
        <v>-</v>
      </c>
      <c r="X53" s="112"/>
      <c r="Y53" s="112" t="str">
        <f t="shared" si="3"/>
        <v>-</v>
      </c>
      <c r="Z53" s="112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3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4" t="str">
        <f t="shared" si="1"/>
        <v>-</v>
      </c>
      <c r="V54" s="112"/>
      <c r="W54" s="112" t="str">
        <f t="shared" si="2"/>
        <v>-</v>
      </c>
      <c r="X54" s="112"/>
      <c r="Y54" s="112" t="str">
        <f t="shared" si="3"/>
        <v>-</v>
      </c>
      <c r="Z54" s="112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3"/>
      <c r="B55" s="94">
        <v>46</v>
      </c>
      <c r="C55" s="35"/>
      <c r="D55" s="21" t="s">
        <v>72</v>
      </c>
      <c r="E55" s="36" t="s">
        <v>54</v>
      </c>
      <c r="F55" s="26" t="s">
        <v>193</v>
      </c>
      <c r="G55" s="27" t="s">
        <v>131</v>
      </c>
      <c r="H55" s="27" t="s">
        <v>134</v>
      </c>
      <c r="I55" s="27" t="s">
        <v>134</v>
      </c>
      <c r="J55" s="27" t="s">
        <v>132</v>
      </c>
      <c r="K55" s="27" t="s">
        <v>130</v>
      </c>
      <c r="L55" s="27" t="s">
        <v>133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133</v>
      </c>
      <c r="S55" s="25" t="s">
        <v>193</v>
      </c>
      <c r="T55" s="70" t="s">
        <v>132</v>
      </c>
      <c r="U55" s="114" t="str">
        <f t="shared" si="1"/>
        <v>0.9</v>
      </c>
      <c r="V55" s="112"/>
      <c r="W55" s="112" t="str">
        <f t="shared" si="2"/>
        <v>0.3</v>
      </c>
      <c r="X55" s="112"/>
      <c r="Y55" s="112" t="str">
        <f t="shared" si="3"/>
        <v>0.7</v>
      </c>
      <c r="Z55" s="112"/>
      <c r="AA55" s="53">
        <f t="shared" si="0"/>
        <v>7</v>
      </c>
      <c r="AB55" s="75" t="s">
        <v>104</v>
      </c>
      <c r="AC55" s="3"/>
      <c r="AD55" s="3"/>
    </row>
    <row r="56" spans="1:30" s="13" customFormat="1" ht="13.5" customHeight="1" x14ac:dyDescent="0.15">
      <c r="A56" s="123"/>
      <c r="B56" s="94">
        <v>47</v>
      </c>
      <c r="C56" s="35"/>
      <c r="D56" s="21" t="s">
        <v>73</v>
      </c>
      <c r="E56" s="36" t="s">
        <v>64</v>
      </c>
      <c r="F56" s="26" t="s">
        <v>195</v>
      </c>
      <c r="G56" s="27" t="s">
        <v>196</v>
      </c>
      <c r="H56" s="27" t="s">
        <v>122</v>
      </c>
      <c r="I56" s="27" t="s">
        <v>122</v>
      </c>
      <c r="J56" s="27" t="s">
        <v>251</v>
      </c>
      <c r="K56" s="27" t="s">
        <v>122</v>
      </c>
      <c r="L56" s="27" t="s">
        <v>122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251</v>
      </c>
      <c r="S56" s="25" t="s">
        <v>195</v>
      </c>
      <c r="T56" s="70" t="s">
        <v>122</v>
      </c>
      <c r="U56" s="114" t="str">
        <f t="shared" si="1"/>
        <v>7.7</v>
      </c>
      <c r="V56" s="112"/>
      <c r="W56" s="112" t="str">
        <f t="shared" si="2"/>
        <v>7.4</v>
      </c>
      <c r="X56" s="112"/>
      <c r="Y56" s="112" t="str">
        <f t="shared" si="3"/>
        <v>7.6</v>
      </c>
      <c r="Z56" s="112"/>
      <c r="AA56" s="53">
        <f t="shared" si="0"/>
        <v>7</v>
      </c>
      <c r="AB56" s="75" t="s">
        <v>105</v>
      </c>
      <c r="AC56" s="3"/>
      <c r="AD56" s="3"/>
    </row>
    <row r="57" spans="1:30" s="13" customFormat="1" ht="13.5" customHeight="1" x14ac:dyDescent="0.15">
      <c r="A57" s="123"/>
      <c r="B57" s="94">
        <v>48</v>
      </c>
      <c r="C57" s="35"/>
      <c r="D57" s="21" t="s">
        <v>47</v>
      </c>
      <c r="E57" s="36" t="s">
        <v>64</v>
      </c>
      <c r="F57" s="37" t="s">
        <v>197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8" t="s">
        <v>197</v>
      </c>
      <c r="L57" s="38" t="s">
        <v>197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7</v>
      </c>
      <c r="W57" s="112" t="s">
        <v>64</v>
      </c>
      <c r="X57" s="112"/>
      <c r="Y57" s="112" t="s">
        <v>64</v>
      </c>
      <c r="Z57" s="112"/>
      <c r="AA57" s="53">
        <f t="shared" si="0"/>
        <v>7</v>
      </c>
      <c r="AB57" s="75" t="s">
        <v>106</v>
      </c>
      <c r="AC57" s="3"/>
      <c r="AD57" s="3"/>
    </row>
    <row r="58" spans="1:30" s="13" customFormat="1" ht="13.5" customHeight="1" x14ac:dyDescent="0.15">
      <c r="A58" s="123"/>
      <c r="B58" s="94">
        <v>49</v>
      </c>
      <c r="C58" s="35"/>
      <c r="D58" s="21" t="s">
        <v>48</v>
      </c>
      <c r="E58" s="36" t="s">
        <v>64</v>
      </c>
      <c r="F58" s="26" t="s">
        <v>197</v>
      </c>
      <c r="G58" s="27" t="s">
        <v>197</v>
      </c>
      <c r="H58" s="27" t="s">
        <v>197</v>
      </c>
      <c r="I58" s="27" t="s">
        <v>197</v>
      </c>
      <c r="J58" s="27" t="s">
        <v>197</v>
      </c>
      <c r="K58" s="27" t="s">
        <v>197</v>
      </c>
      <c r="L58" s="27" t="s">
        <v>197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7</v>
      </c>
      <c r="W58" s="112" t="s">
        <v>64</v>
      </c>
      <c r="X58" s="112"/>
      <c r="Y58" s="112" t="s">
        <v>64</v>
      </c>
      <c r="Z58" s="112"/>
      <c r="AA58" s="53">
        <f t="shared" si="0"/>
        <v>7</v>
      </c>
      <c r="AB58" s="75" t="s">
        <v>106</v>
      </c>
      <c r="AC58" s="3"/>
      <c r="AD58" s="3"/>
    </row>
    <row r="59" spans="1:30" s="13" customFormat="1" ht="13.5" customHeight="1" x14ac:dyDescent="0.15">
      <c r="A59" s="123"/>
      <c r="B59" s="94">
        <v>50</v>
      </c>
      <c r="C59" s="35"/>
      <c r="D59" s="21" t="s">
        <v>49</v>
      </c>
      <c r="E59" s="36" t="s">
        <v>74</v>
      </c>
      <c r="F59" s="26" t="s">
        <v>198</v>
      </c>
      <c r="G59" s="27" t="s">
        <v>198</v>
      </c>
      <c r="H59" s="27" t="s">
        <v>198</v>
      </c>
      <c r="I59" s="27" t="s">
        <v>198</v>
      </c>
      <c r="J59" s="27" t="s">
        <v>198</v>
      </c>
      <c r="K59" s="27" t="s">
        <v>198</v>
      </c>
      <c r="L59" s="27" t="s">
        <v>198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198</v>
      </c>
      <c r="S59" s="25" t="s">
        <v>198</v>
      </c>
      <c r="T59" s="70" t="s">
        <v>198</v>
      </c>
      <c r="U59" s="114" t="str">
        <f>R59</f>
        <v>&lt;0.5</v>
      </c>
      <c r="V59" s="112"/>
      <c r="W59" s="112" t="str">
        <f>IF(LEFT(R59,1)="&lt;","-",IF(AA59=1,"-",S59))</f>
        <v>-</v>
      </c>
      <c r="X59" s="112"/>
      <c r="Y59" s="112" t="str">
        <f>IF(LEFT(R59,1)="&lt;","-",IF(AA59=1,"-",T59))</f>
        <v>-</v>
      </c>
      <c r="Z59" s="112"/>
      <c r="AA59" s="53">
        <f t="shared" si="0"/>
        <v>7</v>
      </c>
      <c r="AB59" s="75" t="s">
        <v>107</v>
      </c>
      <c r="AC59" s="3"/>
      <c r="AD59" s="3"/>
    </row>
    <row r="60" spans="1:30" s="13" customFormat="1" ht="13.5" customHeight="1" x14ac:dyDescent="0.15">
      <c r="A60" s="124"/>
      <c r="B60" s="92">
        <v>51</v>
      </c>
      <c r="C60" s="41"/>
      <c r="D60" s="28" t="s">
        <v>50</v>
      </c>
      <c r="E60" s="42" t="s">
        <v>74</v>
      </c>
      <c r="F60" s="30" t="s">
        <v>145</v>
      </c>
      <c r="G60" s="31" t="s">
        <v>145</v>
      </c>
      <c r="H60" s="31" t="s">
        <v>145</v>
      </c>
      <c r="I60" s="31" t="s">
        <v>145</v>
      </c>
      <c r="J60" s="31" t="s">
        <v>145</v>
      </c>
      <c r="K60" s="31" t="s">
        <v>145</v>
      </c>
      <c r="L60" s="31" t="s">
        <v>145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145</v>
      </c>
      <c r="S60" s="32" t="s">
        <v>145</v>
      </c>
      <c r="T60" s="71" t="s">
        <v>145</v>
      </c>
      <c r="U60" s="121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7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水質データ管理システム</dc:creator>
  <cp:lastModifiedBy>水質データ管理システム</cp:lastModifiedBy>
  <cp:lastPrinted>2025-10-24T08:01:24Z</cp:lastPrinted>
  <dcterms:created xsi:type="dcterms:W3CDTF">2008-11-27T06:26:56Z</dcterms:created>
  <dcterms:modified xsi:type="dcterms:W3CDTF">2025-10-24T08:02:12Z</dcterms:modified>
</cp:coreProperties>
</file>