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決算統計\30\R011016 H29財政状況資料集追加分\06HP掲載\"/>
    </mc:Choice>
  </mc:AlternateContent>
  <bookViews>
    <workbookView xWindow="-2940" yWindow="6105" windowWidth="20520" windowHeight="8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AM38" i="10"/>
  <c r="U38" i="10"/>
  <c r="AM37" i="10"/>
  <c r="U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U34" i="10" l="1"/>
  <c r="U35" i="10" l="1"/>
  <c r="U36" i="10" s="1"/>
  <c r="AM34" i="10" l="1"/>
  <c r="AM35" i="10" s="1"/>
  <c r="AM36" i="10" s="1"/>
  <c r="BE34" i="10" l="1"/>
  <c r="BE35" i="10" s="1"/>
  <c r="BE36" i="10" s="1"/>
  <c r="BE37" i="10" s="1"/>
  <c r="BW34" i="10" l="1"/>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<sst xmlns="http://schemas.openxmlformats.org/spreadsheetml/2006/main" count="1134" uniqueCount="638">
  <si>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</si>
  <si>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</si>
  <si>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</si>
  <si>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</si>
  <si>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</si>
  <si>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</si>
  <si>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</si>
  <si>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</si>
  <si>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</si>
  <si>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</si>
  <si>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</si>
  <si>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</si>
  <si>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</si>
  <si>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</si>
  <si>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</si>
  <si>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</si>
  <si>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</si>
  <si>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</si>
  <si>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</si>
  <si>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</si>
  <si>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</si>
  <si>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</si>
  <si>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</si>
  <si>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</si>
  <si>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</si>
  <si>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</si>
  <si>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</si>
  <si>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</si>
  <si>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</si>
  <si>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</si>
  <si>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</si>
  <si>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</si>
  <si>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</si>
  <si>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</si>
  <si>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</si>
  <si>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</si>
  <si>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</si>
  <si>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</si>
  <si>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</si>
  <si>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</si>
  <si>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</si>
  <si>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</si>
  <si>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</si>
  <si>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</si>
  <si>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</si>
  <si>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</si>
  <si>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</si>
  <si>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</si>
  <si>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</si>
  <si>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</si>
  <si>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</si>
  <si>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</si>
  <si>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</si>
  <si>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</si>
  <si>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</si>
  <si>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</si>
  <si>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</si>
  <si>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</si>
  <si>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</si>
  <si>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</si>
  <si>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</si>
  <si>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</si>
  <si>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</si>
  <si>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</si>
  <si>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</si>
  <si>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</si>
  <si>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</si>
  <si>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</si>
  <si>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</si>
  <si>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</si>
  <si>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</si>
  <si>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</si>
  <si>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</si>
  <si>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</si>
  <si>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</si>
  <si>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</si>
  <si>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</si>
  <si>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</si>
  <si>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</si>
  <si>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</si>
  <si>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</si>
  <si>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</si>
  <si>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</si>
  <si>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</si>
  <si>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</si>
  <si>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</si>
  <si>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</si>
  <si>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</si>
  <si>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</si>
  <si>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</si>
  <si>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</si>
  <si>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</si>
  <si>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</si>
  <si>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</si>
  <si>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</si>
  <si>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</si>
  <si>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</si>
  <si>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</si>
  <si>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</si>
  <si>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</si>
  <si>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</si>
  <si>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</si>
  <si>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</si>
  <si>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</si>
  <si>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</si>
  <si>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</si>
  <si>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</si>
  <si>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</si>
  <si>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</si>
  <si>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</si>
  <si>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</si>
  <si>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</si>
  <si>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</si>
  <si>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</si>
  <si>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</si>
  <si>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</si>
  <si>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</si>
  <si>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</si>
  <si>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</si>
  <si>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</si>
  <si>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</si>
  <si>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</si>
  <si>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</si>
  <si>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</si>
  <si>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</si>
  <si>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</si>
  <si>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</si>
  <si>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</si>
  <si>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</si>
  <si>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</si>
  <si>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</si>
  <si>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</si>
  <si>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</si>
  <si>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</si>
  <si>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</si>
  <si>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</si>
  <si>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</si>
  <si>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</si>
  <si>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</si>
  <si>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</si>
  <si>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</si>
  <si>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</si>
  <si>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</si>
  <si>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</si>
  <si>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</si>
  <si>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</si>
  <si>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</si>
  <si>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</si>
  <si>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</si>
  <si>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</si>
  <si>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</si>
  <si>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</si>
  <si>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</si>
  <si>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</si>
  <si>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</si>
  <si>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</si>
  <si>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</si>
  <si>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</si>
  <si>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</si>
  <si>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</si>
  <si>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</si>
  <si>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</si>
  <si>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</si>
  <si>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</si>
  <si>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</si>
  <si>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</si>
  <si>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</si>
  <si>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</si>
  <si>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</si>
  <si>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</si>
  <si>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</si>
  <si>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</si>
  <si>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</si>
  <si>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</si>
  <si>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</si>
  <si>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</si>
  <si>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</si>
  <si>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</si>
  <si>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</si>
  <si>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</si>
  <si>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</si>
  <si>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</si>
  <si>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</si>
  <si>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</si>
  <si>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</si>
  <si>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</si>
  <si>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</si>
  <si>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</si>
  <si>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</si>
  <si>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</si>
  <si>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</si>
  <si>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</si>
  <si>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</si>
  <si>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</si>
  <si>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</si>
  <si>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</si>
  <si>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</si>
  <si>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</si>
  <si>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</si>
  <si>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</si>
  <si>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</si>
  <si>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</si>
  <si>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</si>
  <si>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</si>
  <si>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</si>
  <si>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</si>
  <si>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</si>
  <si>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</si>
  <si>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</si>
  <si>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秋田県秋田市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</si>
  <si>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</si>
  <si>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</si>
  <si>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</si>
  <si>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</si>
  <si>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</si>
  <si>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</si>
  <si>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</si>
  <si>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</si>
  <si>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</si>
  <si>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</si>
  <si>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</si>
  <si>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</si>
  <si>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</si>
  <si>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</si>
  <si>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</si>
  <si>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</si>
  <si>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</si>
  <si>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</si>
  <si>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</si>
  <si>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</si>
  <si>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</si>
  <si>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</si>
  <si>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</si>
  <si>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</si>
  <si>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</si>
  <si>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</si>
  <si>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</si>
  <si>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</si>
  <si>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</si>
  <si>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</si>
  <si>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</si>
  <si>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</si>
  <si>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</si>
  <si>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</si>
  <si>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</si>
  <si>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</si>
  <si>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</si>
  <si>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</si>
  <si>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</si>
  <si>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</si>
  <si>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</si>
  <si>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</si>
  <si>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</si>
  <si>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</si>
  <si>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</si>
  <si>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</si>
  <si>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</si>
  <si>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</si>
  <si>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</si>
  <si>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</si>
  <si>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</si>
  <si>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</si>
  <si>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</si>
  <si>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</si>
  <si>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</si>
  <si>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</si>
  <si>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</si>
  <si>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</si>
  <si>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</si>
  <si>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</si>
  <si>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</si>
  <si>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</si>
  <si>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</si>
  <si>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</si>
  <si>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</si>
  <si>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</si>
  <si>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</si>
  <si>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</si>
  <si>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</si>
  <si>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</si>
  <si>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</si>
  <si>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</si>
  <si>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</si>
  <si>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</si>
  <si>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</si>
  <si>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</si>
  <si>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</si>
  <si>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</si>
  <si>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</si>
  <si>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</si>
  <si>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</si>
  <si>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</si>
  <si>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</si>
  <si>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</si>
  <si>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</si>
  <si>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</si>
  <si>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</si>
  <si>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</si>
  <si>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</si>
  <si>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</si>
  <si>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</si>
  <si>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</si>
  <si>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</si>
  <si>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</si>
  <si>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</si>
  <si>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</si>
  <si>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</si>
  <si>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</si>
  <si>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</si>
  <si>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</si>
  <si>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</si>
  <si>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</si>
  <si>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</si>
  <si>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</si>
  <si>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</si>
  <si>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</si>
  <si>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</si>
  <si>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</si>
  <si>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</si>
  <si>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</si>
  <si>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</si>
  <si>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</si>
  <si>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</si>
  <si>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</si>
  <si>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</si>
  <si>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</si>
  <si>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</si>
  <si>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</si>
  <si>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</si>
  <si>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</si>
  <si>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</si>
  <si>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</si>
  <si>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</si>
  <si>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</si>
  <si>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</si>
  <si>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</si>
  <si>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</si>
  <si>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</si>
  <si>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</si>
  <si>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</si>
  <si>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</si>
  <si>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</si>
  <si>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</si>
  <si>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</si>
  <si>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</si>
  <si>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</si>
  <si>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</si>
  <si>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</si>
  <si>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</si>
  <si>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</si>
  <si>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</si>
  <si>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</si>
  <si>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</si>
  <si>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</si>
  <si>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</si>
  <si>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</si>
  <si>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</si>
  <si>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</si>
  <si>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</si>
  <si>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秋田県秋田市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</si>
  <si>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</si>
  <si>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</si>
  <si>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</si>
  <si>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</si>
  <si>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</si>
  <si>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</si>
  <si>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</si>
  <si>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</si>
  <si>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</si>
  <si>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</si>
  <si>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</si>
  <si>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</si>
  <si>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</si>
  <si>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</si>
  <si>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</si>
  <si>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</si>
  <si>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</si>
  <si>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</si>
  <si>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</si>
  <si>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</si>
  <si>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</si>
  <si>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</si>
  <si>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</si>
  <si>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母子父子寡婦福祉資金貸付事業会計</t>
    <phoneticPr fontId="5"/>
  </si>
  <si>
    <t>病院事業債管理会計</t>
    <phoneticPr fontId="5"/>
  </si>
  <si>
    <t>-</t>
    <phoneticPr fontId="5"/>
  </si>
  <si>
    <t>学校給食費会計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</si>
  <si>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</si>
  <si>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</si>
  <si>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</si>
  <si>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</si>
  <si>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</si>
  <si>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</si>
  <si>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</si>
  <si>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</si>
  <si>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</si>
  <si>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</si>
  <si>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</si>
  <si>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</si>
  <si>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</si>
  <si>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</si>
  <si>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</si>
  <si>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</si>
  <si>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</si>
  <si>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</si>
  <si>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</si>
  <si>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</si>
  <si>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</si>
  <si>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</si>
  <si>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秋田市中央卸売市場会計</t>
    <phoneticPr fontId="5"/>
  </si>
  <si>
    <t>法非適用企業</t>
    <phoneticPr fontId="5"/>
  </si>
  <si>
    <t>秋田市公設地方卸売市場会計</t>
    <phoneticPr fontId="5"/>
  </si>
  <si>
    <t>法非適用企業</t>
    <phoneticPr fontId="5"/>
  </si>
  <si>
    <t>秋田市大森山動物園会計</t>
    <phoneticPr fontId="5"/>
  </si>
  <si>
    <t>秋田市廃棄物発電会計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</si>
  <si>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</si>
  <si>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</si>
  <si>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</si>
  <si>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</si>
  <si>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</si>
  <si>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</si>
  <si>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</si>
  <si>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</si>
  <si>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</si>
  <si>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</si>
  <si>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</si>
  <si>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</si>
  <si>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</si>
  <si>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</si>
  <si>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</si>
  <si>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</si>
  <si>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</si>
  <si>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</si>
  <si>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</si>
  <si>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</si>
  <si>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</si>
  <si>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</si>
  <si>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</si>
  <si>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</si>
  <si>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</si>
  <si>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</si>
  <si>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</si>
  <si>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</si>
  <si>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</si>
  <si>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</si>
  <si>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</si>
  <si>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</si>
  <si>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</si>
  <si>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</si>
  <si>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</si>
  <si>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</si>
  <si>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</si>
  <si>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</si>
  <si>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</si>
  <si>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</si>
  <si>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</si>
  <si>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</si>
  <si>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</si>
  <si>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</si>
  <si>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</si>
  <si>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</si>
  <si>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</si>
  <si>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</si>
  <si>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</si>
  <si>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</si>
  <si>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</si>
  <si>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</si>
  <si>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</si>
  <si>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</si>
  <si>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</si>
  <si>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</si>
  <si>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</si>
  <si>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</si>
  <si>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</si>
  <si>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</si>
  <si>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</si>
  <si>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</si>
  <si>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</si>
  <si>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</si>
  <si>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</si>
  <si>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</si>
  <si>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</si>
  <si>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秋田市公設地方卸売市場会計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</si>
  <si>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</si>
  <si>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</si>
  <si>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</si>
  <si>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</si>
  <si>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</si>
  <si>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</si>
  <si>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</si>
  <si>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</si>
  <si>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</si>
  <si>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</si>
  <si>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</si>
  <si>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</si>
  <si>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</si>
  <si>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</si>
  <si>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</si>
  <si>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</si>
  <si>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</si>
  <si>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</si>
  <si>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</si>
  <si>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</si>
  <si>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</si>
  <si>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</si>
  <si>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</si>
  <si>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</si>
  <si>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</si>
  <si>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</si>
  <si>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</si>
  <si>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</si>
  <si>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</si>
  <si>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</si>
  <si>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</si>
  <si>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</si>
  <si>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</si>
  <si>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</si>
  <si>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</si>
  <si>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</si>
  <si>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</si>
  <si>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</si>
  <si>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</si>
  <si>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</si>
  <si>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</si>
  <si>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</si>
  <si>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</si>
  <si>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</si>
  <si>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</si>
  <si>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</si>
  <si>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</si>
  <si>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</si>
  <si>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</si>
  <si>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</si>
  <si>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</si>
  <si>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</si>
  <si>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</si>
  <si>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</si>
  <si>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</si>
  <si>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</si>
  <si>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</si>
  <si>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</si>
  <si>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</si>
  <si>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</si>
  <si>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</si>
  <si>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</si>
  <si>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</si>
  <si>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</si>
  <si>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</si>
  <si>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</si>
  <si>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</si>
  <si>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</si>
  <si>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</si>
  <si>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</si>
  <si>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</si>
  <si>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</si>
  <si>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</si>
  <si>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</si>
  <si>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</si>
  <si>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</si>
  <si>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</si>
  <si>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</si>
  <si>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</si>
  <si>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</si>
  <si>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</si>
  <si>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</si>
  <si>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</si>
  <si>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</si>
  <si>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</si>
  <si>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</si>
  <si>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</si>
  <si>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</si>
  <si>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</si>
  <si>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</si>
  <si>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</si>
  <si>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</si>
  <si>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</si>
  <si>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t>
  </si>
  <si>
    <t>▲ 1.81</t>
  </si>
  <si>
    <t>▲ 1.61</t>
  </si>
  <si>
    <t>水道事業会計</t>
  </si>
  <si>
    <t>下水道事業会計</t>
  </si>
  <si>
    <t>一般会計</t>
  </si>
  <si>
    <t>国民健康保険事業会計</t>
  </si>
  <si>
    <t>介護保険事業会計</t>
  </si>
  <si>
    <t>農業集落排水事業会計</t>
  </si>
  <si>
    <t>土地区画整理会計</t>
  </si>
  <si>
    <t>母子父子寡婦福祉資金貸付事業会計</t>
  </si>
  <si>
    <t>その他会計（赤字）</t>
  </si>
  <si>
    <t>その他会計（黒字）</t>
  </si>
  <si>
    <t>-</t>
    <phoneticPr fontId="2"/>
  </si>
  <si>
    <t>-</t>
    <phoneticPr fontId="2"/>
  </si>
  <si>
    <t>-</t>
    <phoneticPr fontId="2"/>
  </si>
  <si>
    <t>-</t>
    <phoneticPr fontId="2"/>
  </si>
  <si>
    <t>純損益
（形式収支）</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</si>
  <si>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</si>
  <si>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</si>
  <si>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</si>
  <si>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</si>
  <si>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</si>
  <si>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秋田市駐車場公社</t>
    <rPh sb="0" eb="3">
      <t>アキタシ</t>
    </rPh>
    <rPh sb="3" eb="6">
      <t>チュウシャジョウ</t>
    </rPh>
    <rPh sb="6" eb="8">
      <t>コウシャ</t>
    </rPh>
    <phoneticPr fontId="2"/>
  </si>
  <si>
    <t>太平山観光開発</t>
    <rPh sb="0" eb="3">
      <t>タイヘイザン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</si>
  <si>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</si>
  <si>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</si>
  <si>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</si>
  <si>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</si>
  <si>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</si>
  <si>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</si>
  <si>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</si>
  <si>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</si>
  <si>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</si>
  <si>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</si>
  <si>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</si>
  <si>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</si>
  <si>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</si>
  <si>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</si>
  <si>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</si>
  <si>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</si>
  <si>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</si>
  <si>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</si>
  <si>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緑あふれるまちづくり基金</t>
    <rPh sb="0" eb="1">
      <t>ミドリ</t>
    </rPh>
    <rPh sb="10" eb="12">
      <t>キキン</t>
    </rPh>
    <phoneticPr fontId="11"/>
  </si>
  <si>
    <t>一般廃棄物処理施設整備基金</t>
    <rPh sb="0" eb="2">
      <t>イッパン</t>
    </rPh>
    <rPh sb="2" eb="5">
      <t>ハイキブツ</t>
    </rPh>
    <rPh sb="5" eb="7">
      <t>ショリ</t>
    </rPh>
    <rPh sb="7" eb="9">
      <t>シセツ</t>
    </rPh>
    <rPh sb="9" eb="11">
      <t>セイビ</t>
    </rPh>
    <rPh sb="11" eb="13">
      <t>キキン</t>
    </rPh>
    <phoneticPr fontId="11"/>
  </si>
  <si>
    <t>地域振興基金</t>
    <rPh sb="0" eb="2">
      <t>チイキ</t>
    </rPh>
    <rPh sb="2" eb="4">
      <t>シンコウ</t>
    </rPh>
    <rPh sb="4" eb="6">
      <t>キキン</t>
    </rPh>
    <phoneticPr fontId="11"/>
  </si>
  <si>
    <t>子ども福祉医療基金</t>
    <rPh sb="0" eb="1">
      <t>コ</t>
    </rPh>
    <rPh sb="3" eb="5">
      <t>フクシ</t>
    </rPh>
    <rPh sb="5" eb="7">
      <t>イリョウ</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</si>
  <si>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</si>
  <si>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</si>
  <si>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</si>
  <si>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</si>
  <si>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</si>
  <si>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</si>
  <si>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</si>
  <si>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</si>
  <si>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</si>
  <si>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</si>
  <si>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</si>
  <si>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</si>
  <si>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</si>
  <si>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は類似団体よりも高い水準にあるが、地方債発行額の抑制や繰上償還等による地方債残高の減少などにより、年々低下傾向（H２９年度：８３．６％、H３０年度：７７．１％）にある。また、有形固定資産減価償却率は５１．５％と類似団体内平均よりも低い水準であるものの、公民館、市民会館は７０％を超えているほか、保健センター・保健所は６２．７％、図書館は６６．２％と類似団体内平均よりもそれぞれ２６．６ポイント、２３．２ポイント高い水準にあり、老朽化が進んでいる。
　今後、秋田市公共施設等総合管理計画を踏まえた個別施設計画に基づき、将来負担の増加に配慮しながら施設の老朽化対策に取り組んでいく。</t>
    <rPh sb="42" eb="44">
      <t>チホウ</t>
    </rPh>
    <rPh sb="66" eb="68">
      <t>ネンド</t>
    </rPh>
    <rPh sb="78" eb="80">
      <t>ネンド</t>
    </rPh>
    <rPh sb="261" eb="262">
      <t>モト</t>
    </rPh>
    <phoneticPr fontId="5"/>
  </si>
  <si>
    <t>　将来負担比率、実質公債費比率は、ともに類似団体と比較して高い水準にあるものの、両比率とも低下傾向にある。これは、「新・県都『あきた』改革プラン」に位置付けた地方債償還額の総合的な管理に取り組み、地方債借入額を抑制するとともに元利償還金の減少を図ってきたことや、定員適正化計画の着実な実施により退職手当負担が減少したためである。
　引き続き、公共施設等の改修や更新に係る経費の増加により両比率の増加が懸念されることから、秋田市公共施設等総合管理計画を踏まえた個別施設計画に基づき、将来負担の軽減を図るとともに、地方債発行の抑制や充当可能基金の残高を確保することなどにより、比率の改善に努める。</t>
    <rPh sb="79" eb="81">
      <t>チホウ</t>
    </rPh>
    <rPh sb="98" eb="100">
      <t>チホウ</t>
    </rPh>
    <rPh sb="166" eb="167">
      <t>ヒ</t>
    </rPh>
    <rPh sb="168" eb="169">
      <t>ツヅ</t>
    </rPh>
    <rPh sb="255" eb="257">
      <t>チホウ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</si>
</sst>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257C-4AEA-B2F7-0EBC8F3CEC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30056</c:v>
                </c:pt>
                <c:pt idx="1">
                  <c:v>48069</c:v>
                </c:pt>
                <c:pt idx="2">
                  <c:v>70493</c:v>
                </c:pt>
                <c:pt idx="3">
                  <c:v>48906</c:v>
                </c:pt>
                <c:pt idx="4">
                  <c:v>44125</c:v>
                </c:pt>
              </c:numCache>
            </c:numRef>
          </c:val>
          <c:smooth val="0"/>
          <c:extLst xmlns:c16r2="http://schemas.microsoft.com/office/drawing/2015/06/chart">
            <c:ext xmlns:c16="http://schemas.microsoft.com/office/drawing/2014/chart" uri="{C3380CC4-5D6E-409C-BE32-E72D297353CC}">
              <c16:uniqueId val="{00000001-257C-4AEA-B2F7-0EBC8F3CEC71}"/>
            </c:ext>
          </c:extLst>
        </c:ser>
        <c:dLbls>
          <c:showLegendKey val="0"/>
          <c:showVal val="0"/>
          <c:showCatName val="0"/>
          <c:showSerName val="0"/>
          <c:showPercent val="0"/>
          <c:showBubbleSize val="0"/>
        </c:dLbls>
        <c:marker val="1"/>
        <c:smooth val="0"/>
        <c:axId val="169449696"/>
        <c:axId val="406519768"/>
      </c:lineChart>
      <c:catAx>
        <c:axId val="16944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519768"/>
        <c:crosses val="autoZero"/>
        <c:auto val="1"/>
        <c:lblAlgn val="ctr"/>
        <c:lblOffset val="100"/>
        <c:tickLblSkip val="1"/>
        <c:tickMarkSkip val="1"/>
        <c:noMultiLvlLbl val="0"/>
      </c:catAx>
      <c:valAx>
        <c:axId val="406519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44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2.31</c:v>
                </c:pt>
                <c:pt idx="1">
                  <c:v>2.89</c:v>
                </c:pt>
                <c:pt idx="2">
                  <c:v>2.35</c:v>
                </c:pt>
                <c:pt idx="3">
                  <c:v>2.33</c:v>
                </c:pt>
                <c:pt idx="4">
                  <c:v>2.34</c:v>
                </c:pt>
              </c:numCache>
            </c:numRef>
          </c:val>
          <c:extLst xmlns:c16r2="http://schemas.microsoft.com/office/drawing/2015/06/chart">
            <c:ext xmlns:c16="http://schemas.microsoft.com/office/drawing/2014/chart" uri="{C3380CC4-5D6E-409C-BE32-E72D297353CC}">
              <c16:uniqueId val="{00000000-7437-4D1A-BFFA-E37322ED50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7.82</c:v>
                </c:pt>
                <c:pt idx="1">
                  <c:v>8.8699999999999992</c:v>
                </c:pt>
                <c:pt idx="2">
                  <c:v>10.19</c:v>
                </c:pt>
                <c:pt idx="3">
                  <c:v>8.58</c:v>
                </c:pt>
                <c:pt idx="4">
                  <c:v>6.94</c:v>
                </c:pt>
              </c:numCache>
            </c:numRef>
          </c:val>
          <c:extLst xmlns:c16r2="http://schemas.microsoft.com/office/drawing/2015/06/chart">
            <c:ext xmlns:c16="http://schemas.microsoft.com/office/drawing/2014/chart" uri="{C3380CC4-5D6E-409C-BE32-E72D297353CC}">
              <c16:uniqueId val="{00000001-7437-4D1A-BFFA-E37322ED50BA}"/>
            </c:ext>
          </c:extLst>
        </c:ser>
        <c:dLbls>
          <c:showLegendKey val="0"/>
          <c:showVal val="0"/>
          <c:showCatName val="0"/>
          <c:showSerName val="0"/>
          <c:showPercent val="0"/>
          <c:showBubbleSize val="0"/>
        </c:dLbls>
        <c:gapWidth val="250"/>
        <c:overlap val="100"/>
        <c:axId val="169883656"/>
        <c:axId val="174012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c:v>
                </c:pt>
                <c:pt idx="1">
                  <c:v>1.68</c:v>
                </c:pt>
                <c:pt idx="2">
                  <c:v>0.75</c:v>
                </c:pt>
                <c:pt idx="3">
                  <c:v>-1.81</c:v>
                </c:pt>
                <c:pt idx="4">
                  <c:v>-1.61</c:v>
                </c:pt>
              </c:numCache>
            </c:numRef>
          </c:val>
          <c:smooth val="0"/>
          <c:extLst xmlns:c16r2="http://schemas.microsoft.com/office/drawing/2015/06/chart">
            <c:ext xmlns:c16="http://schemas.microsoft.com/office/drawing/2014/chart" uri="{C3380CC4-5D6E-409C-BE32-E72D297353CC}">
              <c16:uniqueId val="{00000002-7437-4D1A-BFFA-E37322ED50BA}"/>
            </c:ext>
          </c:extLst>
        </c:ser>
        <c:dLbls>
          <c:showLegendKey val="0"/>
          <c:showVal val="0"/>
          <c:showCatName val="0"/>
          <c:showSerName val="0"/>
          <c:showPercent val="0"/>
          <c:showBubbleSize val="0"/>
        </c:dLbls>
        <c:marker val="1"/>
        <c:smooth val="0"/>
        <c:axId val="169883656"/>
        <c:axId val="174012984"/>
      </c:lineChart>
      <c:catAx>
        <c:axId val="16988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12984"/>
        <c:crosses val="autoZero"/>
        <c:auto val="1"/>
        <c:lblAlgn val="ctr"/>
        <c:lblOffset val="100"/>
        <c:tickLblSkip val="1"/>
        <c:tickMarkSkip val="1"/>
        <c:noMultiLvlLbl val="0"/>
      </c:catAx>
      <c:valAx>
        <c:axId val="174012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8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5.32</c:v>
                </c:pt>
                <c:pt idx="2">
                  <c:v>#N/A</c:v>
                </c:pt>
                <c:pt idx="3">
                  <c:v>0.09</c:v>
                </c:pt>
                <c:pt idx="4">
                  <c:v>#N/A</c:v>
                </c:pt>
                <c:pt idx="5">
                  <c:v>7.0000000000000007E-2</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0-7A0F-4095-A07F-F5ECA39D1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0F-4095-A07F-F5ECA39D128F}"/>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0.14000000000000001</c:v>
                </c:pt>
                <c:pt idx="4">
                  <c:v>#N/A</c:v>
                </c:pt>
                <c:pt idx="5">
                  <c:v>0.18</c:v>
                </c:pt>
                <c:pt idx="6">
                  <c:v>#N/A</c:v>
                </c:pt>
                <c:pt idx="7">
                  <c:v>0.16</c:v>
                </c:pt>
                <c:pt idx="8">
                  <c:v>#N/A</c:v>
                </c:pt>
                <c:pt idx="9">
                  <c:v>0.08</c:v>
                </c:pt>
              </c:numCache>
            </c:numRef>
          </c:val>
          <c:extLst xmlns:c16r2="http://schemas.microsoft.com/office/drawing/2015/06/chart">
            <c:ext xmlns:c16="http://schemas.microsoft.com/office/drawing/2014/chart" uri="{C3380CC4-5D6E-409C-BE32-E72D297353CC}">
              <c16:uniqueId val="{00000002-7A0F-4095-A07F-F5ECA39D128F}"/>
            </c:ext>
          </c:extLst>
        </c:ser>
        <c:ser>
          <c:idx val="3"/>
          <c:order val="3"/>
          <c:tx>
            <c:strRef>
              <c:f>データシート!$A$30</c:f>
              <c:strCache>
                <c:ptCount val="1"/>
                <c:pt idx="0">
                  <c:v>土地区画整理会計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0.13</c:v>
                </c:pt>
                <c:pt idx="4">
                  <c:v>#N/A</c:v>
                </c:pt>
                <c:pt idx="5">
                  <c:v>0.15</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3-7A0F-4095-A07F-F5ECA39D128F}"/>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0.53</c:v>
                </c:pt>
                <c:pt idx="2">
                  <c:v>#N/A</c:v>
                </c:pt>
                <c:pt idx="3">
                  <c:v>0.62</c:v>
                </c:pt>
                <c:pt idx="4">
                  <c:v>#N/A</c:v>
                </c:pt>
                <c:pt idx="5">
                  <c:v>0.73</c:v>
                </c:pt>
                <c:pt idx="6">
                  <c:v>#N/A</c:v>
                </c:pt>
                <c:pt idx="7">
                  <c:v>0.82</c:v>
                </c:pt>
                <c:pt idx="8">
                  <c:v>#N/A</c:v>
                </c:pt>
                <c:pt idx="9">
                  <c:v>0.86</c:v>
                </c:pt>
              </c:numCache>
            </c:numRef>
          </c:val>
          <c:extLst xmlns:c16r2="http://schemas.microsoft.com/office/drawing/2015/06/chart">
            <c:ext xmlns:c16="http://schemas.microsoft.com/office/drawing/2014/chart" uri="{C3380CC4-5D6E-409C-BE32-E72D297353CC}">
              <c16:uniqueId val="{00000004-7A0F-4095-A07F-F5ECA39D128F}"/>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0.73</c:v>
                </c:pt>
                <c:pt idx="2">
                  <c:v>#N/A</c:v>
                </c:pt>
                <c:pt idx="3">
                  <c:v>0.89</c:v>
                </c:pt>
                <c:pt idx="4">
                  <c:v>#N/A</c:v>
                </c:pt>
                <c:pt idx="5">
                  <c:v>0.64</c:v>
                </c:pt>
                <c:pt idx="6">
                  <c:v>#N/A</c:v>
                </c:pt>
                <c:pt idx="7">
                  <c:v>1.46</c:v>
                </c:pt>
                <c:pt idx="8">
                  <c:v>#N/A</c:v>
                </c:pt>
                <c:pt idx="9">
                  <c:v>0.87</c:v>
                </c:pt>
              </c:numCache>
            </c:numRef>
          </c:val>
          <c:extLst xmlns:c16r2="http://schemas.microsoft.com/office/drawing/2015/06/chart">
            <c:ext xmlns:c16="http://schemas.microsoft.com/office/drawing/2014/chart" uri="{C3380CC4-5D6E-409C-BE32-E72D297353CC}">
              <c16:uniqueId val="{00000005-7A0F-4095-A07F-F5ECA39D128F}"/>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c:v>
                </c:pt>
                <c:pt idx="4">
                  <c:v>#N/A</c:v>
                </c:pt>
                <c:pt idx="5">
                  <c:v>0.7</c:v>
                </c:pt>
                <c:pt idx="6">
                  <c:v>#N/A</c:v>
                </c:pt>
                <c:pt idx="7">
                  <c:v>1.52</c:v>
                </c:pt>
                <c:pt idx="8">
                  <c:v>#N/A</c:v>
                </c:pt>
                <c:pt idx="9">
                  <c:v>2</c:v>
                </c:pt>
              </c:numCache>
            </c:numRef>
          </c:val>
          <c:extLst xmlns:c16r2="http://schemas.microsoft.com/office/drawing/2015/06/chart">
            <c:ext xmlns:c16="http://schemas.microsoft.com/office/drawing/2014/chart" uri="{C3380CC4-5D6E-409C-BE32-E72D297353CC}">
              <c16:uniqueId val="{00000006-7A0F-4095-A07F-F5ECA39D12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2.0099999999999998</c:v>
                </c:pt>
                <c:pt idx="2">
                  <c:v>#N/A</c:v>
                </c:pt>
                <c:pt idx="3">
                  <c:v>2.57</c:v>
                </c:pt>
                <c:pt idx="4">
                  <c:v>#N/A</c:v>
                </c:pt>
                <c:pt idx="5">
                  <c:v>1.97</c:v>
                </c:pt>
                <c:pt idx="6">
                  <c:v>#N/A</c:v>
                </c:pt>
                <c:pt idx="7">
                  <c:v>2.0099999999999998</c:v>
                </c:pt>
                <c:pt idx="8">
                  <c:v>#N/A</c:v>
                </c:pt>
                <c:pt idx="9">
                  <c:v>2.09</c:v>
                </c:pt>
              </c:numCache>
            </c:numRef>
          </c:val>
          <c:extLst xmlns:c16r2="http://schemas.microsoft.com/office/drawing/2015/06/chart">
            <c:ext xmlns:c16="http://schemas.microsoft.com/office/drawing/2014/chart" uri="{C3380CC4-5D6E-409C-BE32-E72D297353CC}">
              <c16:uniqueId val="{00000007-7A0F-4095-A07F-F5ECA39D128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3.76</c:v>
                </c:pt>
                <c:pt idx="2">
                  <c:v>#N/A</c:v>
                </c:pt>
                <c:pt idx="3">
                  <c:v>4.42</c:v>
                </c:pt>
                <c:pt idx="4">
                  <c:v>#N/A</c:v>
                </c:pt>
                <c:pt idx="5">
                  <c:v>4.87</c:v>
                </c:pt>
                <c:pt idx="6">
                  <c:v>#N/A</c:v>
                </c:pt>
                <c:pt idx="7">
                  <c:v>5.28</c:v>
                </c:pt>
                <c:pt idx="8">
                  <c:v>#N/A</c:v>
                </c:pt>
                <c:pt idx="9">
                  <c:v>5.25</c:v>
                </c:pt>
              </c:numCache>
            </c:numRef>
          </c:val>
          <c:extLst xmlns:c16r2="http://schemas.microsoft.com/office/drawing/2015/06/chart">
            <c:ext xmlns:c16="http://schemas.microsoft.com/office/drawing/2014/chart" uri="{C3380CC4-5D6E-409C-BE32-E72D297353CC}">
              <c16:uniqueId val="{00000008-7A0F-4095-A07F-F5ECA39D12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9.15</c:v>
                </c:pt>
                <c:pt idx="2">
                  <c:v>#N/A</c:v>
                </c:pt>
                <c:pt idx="3">
                  <c:v>10.24</c:v>
                </c:pt>
                <c:pt idx="4">
                  <c:v>#N/A</c:v>
                </c:pt>
                <c:pt idx="5">
                  <c:v>11.92</c:v>
                </c:pt>
                <c:pt idx="6">
                  <c:v>#N/A</c:v>
                </c:pt>
                <c:pt idx="7">
                  <c:v>13.62</c:v>
                </c:pt>
                <c:pt idx="8">
                  <c:v>#N/A</c:v>
                </c:pt>
                <c:pt idx="9">
                  <c:v>14.95</c:v>
                </c:pt>
              </c:numCache>
            </c:numRef>
          </c:val>
          <c:extLst xmlns:c16r2="http://schemas.microsoft.com/office/drawing/2015/06/chart">
            <c:ext xmlns:c16="http://schemas.microsoft.com/office/drawing/2014/chart" uri="{C3380CC4-5D6E-409C-BE32-E72D297353CC}">
              <c16:uniqueId val="{00000009-7A0F-4095-A07F-F5ECA39D128F}"/>
            </c:ext>
          </c:extLst>
        </c:ser>
        <c:dLbls>
          <c:showLegendKey val="0"/>
          <c:showVal val="0"/>
          <c:showCatName val="0"/>
          <c:showSerName val="0"/>
          <c:showPercent val="0"/>
          <c:showBubbleSize val="0"/>
        </c:dLbls>
        <c:gapWidth val="150"/>
        <c:overlap val="100"/>
        <c:axId val="169868992"/>
        <c:axId val="172993864"/>
      </c:barChart>
      <c:catAx>
        <c:axId val="16986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93864"/>
        <c:crosses val="autoZero"/>
        <c:auto val="1"/>
        <c:lblAlgn val="ctr"/>
        <c:lblOffset val="100"/>
        <c:tickLblSkip val="1"/>
        <c:tickMarkSkip val="1"/>
        <c:noMultiLvlLbl val="0"/>
      </c:catAx>
      <c:valAx>
        <c:axId val="172993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6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12619</c:v>
                </c:pt>
                <c:pt idx="5">
                  <c:v>13246</c:v>
                </c:pt>
                <c:pt idx="8">
                  <c:v>12706</c:v>
                </c:pt>
                <c:pt idx="11">
                  <c:v>12510</c:v>
                </c:pt>
                <c:pt idx="14">
                  <c:v>12559</c:v>
                </c:pt>
              </c:numCache>
            </c:numRef>
          </c:val>
          <c:extLst xmlns:c16r2="http://schemas.microsoft.com/office/drawing/2015/06/chart">
            <c:ext xmlns:c16="http://schemas.microsoft.com/office/drawing/2014/chart" uri="{C3380CC4-5D6E-409C-BE32-E72D297353CC}">
              <c16:uniqueId val="{00000000-79FE-4C8B-820C-65FDBB531E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9FE-4C8B-820C-65FDBB531E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12</c:v>
                </c:pt>
                <c:pt idx="6">
                  <c:v>9</c:v>
                </c:pt>
                <c:pt idx="9">
                  <c:v>9</c:v>
                </c:pt>
                <c:pt idx="12">
                  <c:v>7</c:v>
                </c:pt>
              </c:numCache>
            </c:numRef>
          </c:val>
          <c:extLst xmlns:c16r2="http://schemas.microsoft.com/office/drawing/2015/06/chart">
            <c:ext xmlns:c16="http://schemas.microsoft.com/office/drawing/2014/chart" uri="{C3380CC4-5D6E-409C-BE32-E72D297353CC}">
              <c16:uniqueId val="{00000002-79FE-4C8B-820C-65FDBB531E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FE-4C8B-820C-65FDBB531E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4830</c:v>
                </c:pt>
                <c:pt idx="3">
                  <c:v>4317</c:v>
                </c:pt>
                <c:pt idx="6">
                  <c:v>4256</c:v>
                </c:pt>
                <c:pt idx="9">
                  <c:v>4153</c:v>
                </c:pt>
                <c:pt idx="12">
                  <c:v>3640</c:v>
                </c:pt>
              </c:numCache>
            </c:numRef>
          </c:val>
          <c:extLst xmlns:c16r2="http://schemas.microsoft.com/office/drawing/2015/06/chart">
            <c:ext xmlns:c16="http://schemas.microsoft.com/office/drawing/2014/chart" uri="{C3380CC4-5D6E-409C-BE32-E72D297353CC}">
              <c16:uniqueId val="{00000004-79FE-4C8B-820C-65FDBB531E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FE-4C8B-820C-65FDBB531E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9FE-4C8B-820C-65FDBB531E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15432</c:v>
                </c:pt>
                <c:pt idx="3">
                  <c:v>15580</c:v>
                </c:pt>
                <c:pt idx="6">
                  <c:v>15276</c:v>
                </c:pt>
                <c:pt idx="9">
                  <c:v>14276</c:v>
                </c:pt>
                <c:pt idx="12">
                  <c:v>14443</c:v>
                </c:pt>
              </c:numCache>
            </c:numRef>
          </c:val>
          <c:extLst xmlns:c16r2="http://schemas.microsoft.com/office/drawing/2015/06/chart">
            <c:ext xmlns:c16="http://schemas.microsoft.com/office/drawing/2014/chart" uri="{C3380CC4-5D6E-409C-BE32-E72D297353CC}">
              <c16:uniqueId val="{00000007-79FE-4C8B-820C-65FDBB531E88}"/>
            </c:ext>
          </c:extLst>
        </c:ser>
        <c:dLbls>
          <c:showLegendKey val="0"/>
          <c:showVal val="0"/>
          <c:showCatName val="0"/>
          <c:showSerName val="0"/>
          <c:showPercent val="0"/>
          <c:showBubbleSize val="0"/>
        </c:dLbls>
        <c:gapWidth val="100"/>
        <c:overlap val="100"/>
        <c:axId val="169968120"/>
        <c:axId val="542548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7658</c:v>
                </c:pt>
                <c:pt idx="2">
                  <c:v>#N/A</c:v>
                </c:pt>
                <c:pt idx="3">
                  <c:v>#N/A</c:v>
                </c:pt>
                <c:pt idx="4">
                  <c:v>6663</c:v>
                </c:pt>
                <c:pt idx="5">
                  <c:v>#N/A</c:v>
                </c:pt>
                <c:pt idx="6">
                  <c:v>#N/A</c:v>
                </c:pt>
                <c:pt idx="7">
                  <c:v>6835</c:v>
                </c:pt>
                <c:pt idx="8">
                  <c:v>#N/A</c:v>
                </c:pt>
                <c:pt idx="9">
                  <c:v>#N/A</c:v>
                </c:pt>
                <c:pt idx="10">
                  <c:v>5928</c:v>
                </c:pt>
                <c:pt idx="11">
                  <c:v>#N/A</c:v>
                </c:pt>
                <c:pt idx="12">
                  <c:v>#N/A</c:v>
                </c:pt>
                <c:pt idx="13">
                  <c:v>5531</c:v>
                </c:pt>
                <c:pt idx="14">
                  <c:v>#N/A</c:v>
                </c:pt>
              </c:numCache>
            </c:numRef>
          </c:val>
          <c:smooth val="0"/>
          <c:extLst xmlns:c16r2="http://schemas.microsoft.com/office/drawing/2015/06/chart">
            <c:ext xmlns:c16="http://schemas.microsoft.com/office/drawing/2014/chart" uri="{C3380CC4-5D6E-409C-BE32-E72D297353CC}">
              <c16:uniqueId val="{00000008-79FE-4C8B-820C-65FDBB531E88}"/>
            </c:ext>
          </c:extLst>
        </c:ser>
        <c:dLbls>
          <c:showLegendKey val="0"/>
          <c:showVal val="0"/>
          <c:showCatName val="0"/>
          <c:showSerName val="0"/>
          <c:showPercent val="0"/>
          <c:showBubbleSize val="0"/>
        </c:dLbls>
        <c:marker val="1"/>
        <c:smooth val="0"/>
        <c:axId val="169968120"/>
        <c:axId val="542548280"/>
      </c:lineChart>
      <c:catAx>
        <c:axId val="16996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548280"/>
        <c:crosses val="autoZero"/>
        <c:auto val="1"/>
        <c:lblAlgn val="ctr"/>
        <c:lblOffset val="100"/>
        <c:tickLblSkip val="1"/>
        <c:tickMarkSkip val="1"/>
        <c:noMultiLvlLbl val="0"/>
      </c:catAx>
      <c:valAx>
        <c:axId val="542548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6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131525</c:v>
                </c:pt>
                <c:pt idx="5">
                  <c:v>130857</c:v>
                </c:pt>
                <c:pt idx="8">
                  <c:v>133256</c:v>
                </c:pt>
                <c:pt idx="11">
                  <c:v>133313</c:v>
                </c:pt>
                <c:pt idx="14">
                  <c:v>130243</c:v>
                </c:pt>
              </c:numCache>
            </c:numRef>
          </c:val>
          <c:extLst xmlns:c16r2="http://schemas.microsoft.com/office/drawing/2015/06/chart">
            <c:ext xmlns:c16="http://schemas.microsoft.com/office/drawing/2014/chart" uri="{C3380CC4-5D6E-409C-BE32-E72D297353CC}">
              <c16:uniqueId val="{00000000-94EE-4F5B-86F6-D0E4C87A5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3775</c:v>
                </c:pt>
                <c:pt idx="5">
                  <c:v>5078</c:v>
                </c:pt>
                <c:pt idx="8">
                  <c:v>4909</c:v>
                </c:pt>
                <c:pt idx="11">
                  <c:v>5581</c:v>
                </c:pt>
                <c:pt idx="14">
                  <c:v>5355</c:v>
                </c:pt>
              </c:numCache>
            </c:numRef>
          </c:val>
          <c:extLst xmlns:c16r2="http://schemas.microsoft.com/office/drawing/2015/06/chart">
            <c:ext xmlns:c16="http://schemas.microsoft.com/office/drawing/2014/chart" uri="{C3380CC4-5D6E-409C-BE32-E72D297353CC}">
              <c16:uniqueId val="{00000001-94EE-4F5B-86F6-D0E4C87A5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29246</c:v>
                </c:pt>
                <c:pt idx="5">
                  <c:v>29307</c:v>
                </c:pt>
                <c:pt idx="8">
                  <c:v>25557</c:v>
                </c:pt>
                <c:pt idx="11">
                  <c:v>22858</c:v>
                </c:pt>
                <c:pt idx="14">
                  <c:v>22032</c:v>
                </c:pt>
              </c:numCache>
            </c:numRef>
          </c:val>
          <c:extLst xmlns:c16r2="http://schemas.microsoft.com/office/drawing/2015/06/chart">
            <c:ext xmlns:c16="http://schemas.microsoft.com/office/drawing/2014/chart" uri="{C3380CC4-5D6E-409C-BE32-E72D297353CC}">
              <c16:uniqueId val="{00000002-94EE-4F5B-86F6-D0E4C87A5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EE-4F5B-86F6-D0E4C87A5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EE-4F5B-86F6-D0E4C87A5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172</c:v>
                </c:pt>
                <c:pt idx="3">
                  <c:v>108</c:v>
                </c:pt>
                <c:pt idx="6">
                  <c:v>44</c:v>
                </c:pt>
                <c:pt idx="9">
                  <c:v>0</c:v>
                </c:pt>
                <c:pt idx="12">
                  <c:v>0</c:v>
                </c:pt>
              </c:numCache>
            </c:numRef>
          </c:val>
          <c:extLst xmlns:c16r2="http://schemas.microsoft.com/office/drawing/2015/06/chart">
            <c:ext xmlns:c16="http://schemas.microsoft.com/office/drawing/2014/chart" uri="{C3380CC4-5D6E-409C-BE32-E72D297353CC}">
              <c16:uniqueId val="{00000005-94EE-4F5B-86F6-D0E4C87A5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23502</c:v>
                </c:pt>
                <c:pt idx="3">
                  <c:v>21573</c:v>
                </c:pt>
                <c:pt idx="6">
                  <c:v>20023</c:v>
                </c:pt>
                <c:pt idx="9">
                  <c:v>19937</c:v>
                </c:pt>
                <c:pt idx="12">
                  <c:v>18762</c:v>
                </c:pt>
              </c:numCache>
            </c:numRef>
          </c:val>
          <c:extLst xmlns:c16r2="http://schemas.microsoft.com/office/drawing/2015/06/chart">
            <c:ext xmlns:c16="http://schemas.microsoft.com/office/drawing/2014/chart" uri="{C3380CC4-5D6E-409C-BE32-E72D297353CC}">
              <c16:uniqueId val="{00000006-94EE-4F5B-86F6-D0E4C87A5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4EE-4F5B-86F6-D0E4C87A5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57189</c:v>
                </c:pt>
                <c:pt idx="3">
                  <c:v>55423</c:v>
                </c:pt>
                <c:pt idx="6">
                  <c:v>53698</c:v>
                </c:pt>
                <c:pt idx="9">
                  <c:v>50526</c:v>
                </c:pt>
                <c:pt idx="12">
                  <c:v>46834</c:v>
                </c:pt>
              </c:numCache>
            </c:numRef>
          </c:val>
          <c:extLst xmlns:c16r2="http://schemas.microsoft.com/office/drawing/2015/06/chart">
            <c:ext xmlns:c16="http://schemas.microsoft.com/office/drawing/2014/chart" uri="{C3380CC4-5D6E-409C-BE32-E72D297353CC}">
              <c16:uniqueId val="{00000008-94EE-4F5B-86F6-D0E4C87A5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154</c:v>
                </c:pt>
                <c:pt idx="3">
                  <c:v>141</c:v>
                </c:pt>
                <c:pt idx="6">
                  <c:v>130</c:v>
                </c:pt>
                <c:pt idx="9">
                  <c:v>122</c:v>
                </c:pt>
                <c:pt idx="12">
                  <c:v>113</c:v>
                </c:pt>
              </c:numCache>
            </c:numRef>
          </c:val>
          <c:extLst xmlns:c16r2="http://schemas.microsoft.com/office/drawing/2015/06/chart">
            <c:ext xmlns:c16="http://schemas.microsoft.com/office/drawing/2014/chart" uri="{C3380CC4-5D6E-409C-BE32-E72D297353CC}">
              <c16:uniqueId val="{00000009-94EE-4F5B-86F6-D0E4C87A5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140103</c:v>
                </c:pt>
                <c:pt idx="3">
                  <c:v>144514</c:v>
                </c:pt>
                <c:pt idx="6">
                  <c:v>145602</c:v>
                </c:pt>
                <c:pt idx="9">
                  <c:v>143700</c:v>
                </c:pt>
                <c:pt idx="12">
                  <c:v>142191</c:v>
                </c:pt>
              </c:numCache>
            </c:numRef>
          </c:val>
          <c:extLst xmlns:c16r2="http://schemas.microsoft.com/office/drawing/2015/06/chart">
            <c:ext xmlns:c16="http://schemas.microsoft.com/office/drawing/2014/chart" uri="{C3380CC4-5D6E-409C-BE32-E72D297353CC}">
              <c16:uniqueId val="{0000000A-94EE-4F5B-86F6-D0E4C87A5C45}"/>
            </c:ext>
          </c:extLst>
        </c:ser>
        <c:dLbls>
          <c:showLegendKey val="0"/>
          <c:showVal val="0"/>
          <c:showCatName val="0"/>
          <c:showSerName val="0"/>
          <c:showPercent val="0"/>
          <c:showBubbleSize val="0"/>
        </c:dLbls>
        <c:gapWidth val="100"/>
        <c:overlap val="100"/>
        <c:axId val="538388360"/>
        <c:axId val="168192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56574</c:v>
                </c:pt>
                <c:pt idx="2">
                  <c:v>#N/A</c:v>
                </c:pt>
                <c:pt idx="3">
                  <c:v>#N/A</c:v>
                </c:pt>
                <c:pt idx="4">
                  <c:v>56516</c:v>
                </c:pt>
                <c:pt idx="5">
                  <c:v>#N/A</c:v>
                </c:pt>
                <c:pt idx="6">
                  <c:v>#N/A</c:v>
                </c:pt>
                <c:pt idx="7">
                  <c:v>55776</c:v>
                </c:pt>
                <c:pt idx="8">
                  <c:v>#N/A</c:v>
                </c:pt>
                <c:pt idx="9">
                  <c:v>#N/A</c:v>
                </c:pt>
                <c:pt idx="10">
                  <c:v>52534</c:v>
                </c:pt>
                <c:pt idx="11">
                  <c:v>#N/A</c:v>
                </c:pt>
                <c:pt idx="12">
                  <c:v>#N/A</c:v>
                </c:pt>
                <c:pt idx="13">
                  <c:v>50270</c:v>
                </c:pt>
                <c:pt idx="14">
                  <c:v>#N/A</c:v>
                </c:pt>
              </c:numCache>
            </c:numRef>
          </c:val>
          <c:smooth val="0"/>
          <c:extLst xmlns:c16r2="http://schemas.microsoft.com/office/drawing/2015/06/chart">
            <c:ext xmlns:c16="http://schemas.microsoft.com/office/drawing/2014/chart" uri="{C3380CC4-5D6E-409C-BE32-E72D297353CC}">
              <c16:uniqueId val="{0000000B-94EE-4F5B-86F6-D0E4C87A5C45}"/>
            </c:ext>
          </c:extLst>
        </c:ser>
        <c:dLbls>
          <c:showLegendKey val="0"/>
          <c:showVal val="0"/>
          <c:showCatName val="0"/>
          <c:showSerName val="0"/>
          <c:showPercent val="0"/>
          <c:showBubbleSize val="0"/>
        </c:dLbls>
        <c:marker val="1"/>
        <c:smooth val="0"/>
        <c:axId val="538388360"/>
        <c:axId val="168192408"/>
      </c:lineChart>
      <c:catAx>
        <c:axId val="53838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192408"/>
        <c:crosses val="autoZero"/>
        <c:auto val="1"/>
        <c:lblAlgn val="ctr"/>
        <c:lblOffset val="100"/>
        <c:tickLblSkip val="1"/>
        <c:tickMarkSkip val="1"/>
        <c:noMultiLvlLbl val="0"/>
      </c:catAx>
      <c:valAx>
        <c:axId val="16819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38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7471</c:v>
                </c:pt>
                <c:pt idx="1">
                  <c:v>6199</c:v>
                </c:pt>
                <c:pt idx="2">
                  <c:v>4996</c:v>
                </c:pt>
              </c:numCache>
            </c:numRef>
          </c:val>
          <c:extLst xmlns:c16r2="http://schemas.microsoft.com/office/drawing/2015/06/chart">
            <c:ext xmlns:c16="http://schemas.microsoft.com/office/drawing/2014/chart" uri="{C3380CC4-5D6E-409C-BE32-E72D297353CC}">
              <c16:uniqueId val="{00000000-C999-4F34-A39B-3935D2E723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8218</c:v>
                </c:pt>
                <c:pt idx="1">
                  <c:v>7153</c:v>
                </c:pt>
                <c:pt idx="2">
                  <c:v>6044</c:v>
                </c:pt>
              </c:numCache>
            </c:numRef>
          </c:val>
          <c:extLst xmlns:c16r2="http://schemas.microsoft.com/office/drawing/2015/06/chart">
            <c:ext xmlns:c16="http://schemas.microsoft.com/office/drawing/2014/chart" uri="{C3380CC4-5D6E-409C-BE32-E72D297353CC}">
              <c16:uniqueId val="{00000001-C999-4F34-A39B-3935D2E723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10930</c:v>
                </c:pt>
                <c:pt idx="1">
                  <c:v>9719</c:v>
                </c:pt>
                <c:pt idx="2">
                  <c:v>9411</c:v>
                </c:pt>
              </c:numCache>
            </c:numRef>
          </c:val>
          <c:extLst xmlns:c16r2="http://schemas.microsoft.com/office/drawing/2015/06/chart">
            <c:ext xmlns:c16="http://schemas.microsoft.com/office/drawing/2014/chart" uri="{C3380CC4-5D6E-409C-BE32-E72D297353CC}">
              <c16:uniqueId val="{00000002-C999-4F34-A39B-3935D2E7233B}"/>
            </c:ext>
          </c:extLst>
        </c:ser>
        <c:dLbls>
          <c:showLegendKey val="0"/>
          <c:showVal val="0"/>
          <c:showCatName val="0"/>
          <c:showSerName val="0"/>
          <c:showPercent val="0"/>
          <c:showBubbleSize val="0"/>
        </c:dLbls>
        <c:gapWidth val="120"/>
        <c:overlap val="100"/>
        <c:axId val="542145296"/>
        <c:axId val="542145680"/>
      </c:barChart>
      <c:catAx>
        <c:axId val="54214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2145680"/>
        <c:crosses val="autoZero"/>
        <c:auto val="1"/>
        <c:lblAlgn val="ctr"/>
        <c:lblOffset val="100"/>
        <c:tickLblSkip val="1"/>
        <c:tickMarkSkip val="1"/>
        <c:noMultiLvlLbl val="0"/>
      </c:catAx>
      <c:valAx>
        <c:axId val="542145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214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C8-44A2-B1E3-7EA390168C16}"/>
                </c:ext>
                <c:ext xmlns:c15="http://schemas.microsoft.com/office/drawing/2012/chart" uri="{CE6537A1-D6FC-4f65-9D91-7224C49458BB}">
                  <c15:dlblFieldTable>
                    <c15:dlblFTEntry>
                      <c15:txfldGUID>{1B2D64D6-7DB1-4502-95D3-26EC664C7187}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C8-44A2-B1E3-7EA390168C16}"/>
                </c:ext>
                <c:ext xmlns:c15="http://schemas.microsoft.com/office/drawing/2012/chart" uri="{CE6537A1-D6FC-4f65-9D91-7224C49458BB}">
                  <c15:dlblFieldTable>
                    <c15:dlblFTEntry>
                      <c15:txfldGUID>{67D6496E-60E6-49C8-8882-31ADE376AF35}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C8-44A2-B1E3-7EA390168C16}"/>
                </c:ext>
                <c:ext xmlns:c15="http://schemas.microsoft.com/office/drawing/2012/chart" uri="{CE6537A1-D6FC-4f65-9D91-7224C49458BB}">
                  <c15:dlblFieldTable>
                    <c15:dlblFTEntry>
                      <c15:txfldGUID>{DE2DB80F-707E-4025-A99B-92FFB26531F8}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C8-44A2-B1E3-7EA390168C16}"/>
                </c:ext>
                <c:ext xmlns:c15="http://schemas.microsoft.com/office/drawing/2012/chart" uri="{CE6537A1-D6FC-4f65-9D91-7224C49458BB}">
                  <c15:dlblFieldTable>
                    <c15:dlblFTEntry>
                      <c15:txfldGUID>{0D14D9EA-E960-4334-9C6F-CA2779172D1D}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C8-44A2-B1E3-7EA390168C16}"/>
                </c:ext>
                <c:ext xmlns:c15="http://schemas.microsoft.com/office/drawing/2012/chart" uri="{CE6537A1-D6FC-4f65-9D91-7224C49458BB}">
                  <c15:dlblFieldTable>
                    <c15:dlblFTEntry>
                      <c15:txfldGUID>{64760B52-59C8-4C68-BAA0-C4BF07866A03}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C8-44A2-B1E3-7EA390168C16}"/>
                </c:ext>
                <c:ext xmlns:c15="http://schemas.microsoft.com/office/drawing/2012/chart" uri="{CE6537A1-D6FC-4f65-9D91-7224C49458BB}">
                  <c15:dlblFieldTable>
                    <c15:dlblFTEntry>
                      <c15:txfldGUID>{9C8BC693-2604-48BE-96CD-F1F6AB4924F9}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C8-44A2-B1E3-7EA390168C16}"/>
                </c:ext>
                <c:ext xmlns:c15="http://schemas.microsoft.com/office/drawing/2012/chart" uri="{CE6537A1-D6FC-4f65-9D91-7224C49458BB}">
                  <c15:layout/>
                  <c15:dlblFieldTable>
                    <c15:dlblFTEntry>
                      <c15:txfldGUID>{13F8C253-4688-4C05-BADE-02EBC8F23FDE}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C8-44A2-B1E3-7EA390168C16}"/>
                </c:ext>
                <c:ext xmlns:c15="http://schemas.microsoft.com/office/drawing/2012/chart" uri="{CE6537A1-D6FC-4f65-9D91-7224C49458BB}">
                  <c15:layout/>
                  <c15:dlblFieldTable>
                    <c15:dlblFTEntry>
                      <c15:txfldGUID>{D04D96D9-DB7C-42B0-8A90-063C30089A21}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C8-44A2-B1E3-7EA390168C16}"/>
                </c:ext>
                <c:ext xmlns:c15="http://schemas.microsoft.com/office/drawing/2012/chart" uri="{CE6537A1-D6FC-4f65-9D91-7224C49458BB}">
                  <c15:dlblFieldTable>
                    <c15:dlblFTEntry>
                      <c15:txfldGUID>{7E08D23C-623F-4CD2-91AA-648C28312884}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51.5</c:v>
                </c:pt>
              </c:numCache>
            </c:numRef>
          </c:xVal>
          <c:yVal>
            <c:numRef>
              <c:f>公会計指標分析・財政指標組合せ分析表!$BP$51:$DC$51</c:f>
              <c:numCache>
                <c:formatCode>#,##0.0;"▲ "#,##0.0</c:formatCode>
                <c:ptCount val="40"/>
                <c:pt idx="16">
                  <c:v>91.2</c:v>
                </c:pt>
                <c:pt idx="24">
                  <c:v>87</c:v>
                </c:pt>
              </c:numCache>
            </c:numRef>
          </c:yVal>
          <c:smooth val="0"/>
          <c:extLst xmlns:c16r2="http://schemas.microsoft.com/office/drawing/2015/06/chart">
            <c:ext xmlns:c16="http://schemas.microsoft.com/office/drawing/2014/chart" uri="{C3380CC4-5D6E-409C-BE32-E72D297353CC}">
              <c16:uniqueId val="{00000009-BBC8-44A2-B1E3-7EA390168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C8-44A2-B1E3-7EA390168C16}"/>
                </c:ext>
                <c:ext xmlns:c15="http://schemas.microsoft.com/office/drawing/2012/chart" uri="{CE6537A1-D6FC-4f65-9D91-7224C49458BB}">
                  <c15:dlblFieldTable>
                    <c15:dlblFTEntry>
                      <c15:txfldGUID>{0ABC9AE1-42FF-4297-BDA2-AD710AE7D2E2}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C8-44A2-B1E3-7EA390168C16}"/>
                </c:ext>
                <c:ext xmlns:c15="http://schemas.microsoft.com/office/drawing/2012/chart" uri="{CE6537A1-D6FC-4f65-9D91-7224C49458BB}">
                  <c15:dlblFieldTable>
                    <c15:dlblFTEntry>
                      <c15:txfldGUID>{5AE1DD1F-2C9A-4B6B-BD8E-587000ECE8C9}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C8-44A2-B1E3-7EA390168C16}"/>
                </c:ext>
                <c:ext xmlns:c15="http://schemas.microsoft.com/office/drawing/2012/chart" uri="{CE6537A1-D6FC-4f65-9D91-7224C49458BB}">
                  <c15:dlblFieldTable>
                    <c15:dlblFTEntry>
                      <c15:txfldGUID>{ACBA93B1-6628-4BFD-80F1-95B6EAE3CA48}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C8-44A2-B1E3-7EA390168C16}"/>
                </c:ext>
                <c:ext xmlns:c15="http://schemas.microsoft.com/office/drawing/2012/chart" uri="{CE6537A1-D6FC-4f65-9D91-7224C49458BB}">
                  <c15:dlblFieldTable>
                    <c15:dlblFTEntry>
                      <c15:txfldGUID>{7C08244C-1FBE-4143-A0A6-EEA8776D8C5B}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C8-44A2-B1E3-7EA390168C16}"/>
                </c:ext>
                <c:ext xmlns:c15="http://schemas.microsoft.com/office/drawing/2012/chart" uri="{CE6537A1-D6FC-4f65-9D91-7224C49458BB}">
                  <c15:dlblFieldTable>
                    <c15:dlblFTEntry>
                      <c15:txfldGUID>{C4A1A55B-F9EF-45CB-8209-A9E8C3C5BDE8}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C8-44A2-B1E3-7EA390168C16}"/>
                </c:ext>
                <c:ext xmlns:c15="http://schemas.microsoft.com/office/drawing/2012/chart" uri="{CE6537A1-D6FC-4f65-9D91-7224C49458BB}">
                  <c15:dlblFieldTable>
                    <c15:dlblFTEntry>
                      <c15:txfldGUID>{EFD6535D-D5EB-4FB7-87A6-9ED8CC250A3C}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C8-44A2-B1E3-7EA390168C16}"/>
                </c:ext>
                <c:ext xmlns:c15="http://schemas.microsoft.com/office/drawing/2012/chart" uri="{CE6537A1-D6FC-4f65-9D91-7224C49458BB}">
                  <c15:layout/>
                  <c15:dlblFieldTable>
                    <c15:dlblFTEntry>
                      <c15:txfldGUID>{FA9CBD49-B845-4386-950B-DAF45DDA0E0B}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C8-44A2-B1E3-7EA390168C16}"/>
                </c:ext>
                <c:ext xmlns:c15="http://schemas.microsoft.com/office/drawing/2012/chart" uri="{CE6537A1-D6FC-4f65-9D91-7224C49458BB}">
                  <c15:layout/>
                  <c15:dlblFieldTable>
                    <c15:dlblFTEntry>
                      <c15:txfldGUID>{981CB13F-AAB4-4792-B4D7-9F3D2DD3247E}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C8-44A2-B1E3-7EA390168C16}"/>
                </c:ext>
                <c:ext xmlns:c15="http://schemas.microsoft.com/office/drawing/2012/chart" uri="{CE6537A1-D6FC-4f65-9D91-7224C49458BB}">
                  <c15:dlblFieldTable>
                    <c15:dlblFTEntry>
                      <c15:txfldGUID>{4F7499C3-1F6C-49A6-B98A-CCA78ECC250D}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numCache>
            </c:numRef>
          </c:xVal>
          <c:yVal>
            <c:numRef>
              <c:f>公会計指標分析・財政指標組合せ分析表!$BP$55:$DC$55</c:f>
              <c:numCache>
                <c:formatCode>#,##0.0;"▲ "#,##0.0</c:formatCode>
                <c:ptCount val="40"/>
                <c:pt idx="16">
                  <c:v>41.4</c:v>
                </c:pt>
                <c:pt idx="24">
                  <c:v>38.9</c:v>
                </c:pt>
              </c:numCache>
            </c:numRef>
          </c:yVal>
          <c:smooth val="0"/>
          <c:extLst xmlns:c16r2="http://schemas.microsoft.com/office/drawing/2015/06/chart">
            <c:ext xmlns:c16="http://schemas.microsoft.com/office/drawing/2014/chart" uri="{C3380CC4-5D6E-409C-BE32-E72D297353CC}">
              <c16:uniqueId val="{00000013-BBC8-44A2-B1E3-7EA390168C16}"/>
            </c:ext>
          </c:extLst>
        </c:ser>
        <c:dLbls>
          <c:showLegendKey val="0"/>
          <c:showVal val="1"/>
          <c:showCatName val="0"/>
          <c:showSerName val="0"/>
          <c:showPercent val="0"/>
          <c:showBubbleSize val="0"/>
        </c:dLbls>
        <c:axId val="538448528"/>
        <c:axId val="542530080"/>
      </c:scatterChart>
      <c:valAx>
        <c:axId val="538448528"/>
        <c:scaling>
          <c:orientation val="minMax"/>
          <c:max val="61"/>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530080"/>
        <c:crosses val="autoZero"/>
        <c:crossBetween val="midCat"/>
      </c:valAx>
      <c:valAx>
        <c:axId val="542530080"/>
        <c:scaling>
          <c:orientation val="minMax"/>
          <c:max val="10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44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F9-4C20-BB99-9142CB8B52D7}"/>
                </c:ext>
                <c:ext xmlns:c15="http://schemas.microsoft.com/office/drawing/2012/chart" uri="{CE6537A1-D6FC-4f65-9D91-7224C49458BB}">
                  <c15:dlblFieldTable>
                    <c15:dlblFTEntry>
                      <c15:txfldGUID>{4FB28E4A-723C-40F1-87D5-F686193507F5}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F9-4C20-BB99-9142CB8B52D7}"/>
                </c:ext>
                <c:ext xmlns:c15="http://schemas.microsoft.com/office/drawing/2012/chart" uri="{CE6537A1-D6FC-4f65-9D91-7224C49458BB}">
                  <c15:dlblFieldTable>
                    <c15:dlblFTEntry>
                      <c15:txfldGUID>{E500A428-7E22-4584-8B86-42AD78AAFCB9}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F9-4C20-BB99-9142CB8B52D7}"/>
                </c:ext>
                <c:ext xmlns:c15="http://schemas.microsoft.com/office/drawing/2012/chart" uri="{CE6537A1-D6FC-4f65-9D91-7224C49458BB}">
                  <c15:dlblFieldTable>
                    <c15:dlblFTEntry>
                      <c15:txfldGUID>{480D2A3E-BBE1-4805-88B5-1040A79D847E}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F9-4C20-BB99-9142CB8B52D7}"/>
                </c:ext>
                <c:ext xmlns:c15="http://schemas.microsoft.com/office/drawing/2012/chart" uri="{CE6537A1-D6FC-4f65-9D91-7224C49458BB}">
                  <c15:dlblFieldTable>
                    <c15:dlblFTEntry>
                      <c15:txfldGUID>{3FF55583-4BAE-4CCF-B9B1-F3DC633DA258}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F9-4C20-BB99-9142CB8B52D7}"/>
                </c:ext>
                <c:ext xmlns:c15="http://schemas.microsoft.com/office/drawing/2012/chart" uri="{CE6537A1-D6FC-4f65-9D91-7224C49458BB}">
                  <c15:dlblFieldTable>
                    <c15:dlblFTEntry>
                      <c15:txfldGUID>{0C8A7CC6-3A59-4449-8164-1C2B9C6540AE}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F9-4C20-BB99-9142CB8B52D7}"/>
                </c:ext>
                <c:ext xmlns:c15="http://schemas.microsoft.com/office/drawing/2012/chart" uri="{CE6537A1-D6FC-4f65-9D91-7224C49458BB}">
                  <c15:dlblFieldTable>
                    <c15:dlblFTEntry>
                      <c15:txfldGUID>{C0BBB4CB-1385-4018-87B5-A4C234B472B0}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F9-4C20-BB99-9142CB8B52D7}"/>
                </c:ext>
                <c:ext xmlns:c15="http://schemas.microsoft.com/office/drawing/2012/chart" uri="{CE6537A1-D6FC-4f65-9D91-7224C49458BB}">
                  <c15:dlblFieldTable>
                    <c15:dlblFTEntry>
                      <c15:txfldGUID>{E8B58844-BB6F-4E5E-B441-64693E2B7749}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F9-4C20-BB99-9142CB8B52D7}"/>
                </c:ext>
                <c:ext xmlns:c15="http://schemas.microsoft.com/office/drawing/2012/chart" uri="{CE6537A1-D6FC-4f65-9D91-7224C49458BB}">
                  <c15:dlblFieldTable>
                    <c15:dlblFTEntry>
                      <c15:txfldGUID>{E29F7C69-61B5-4CD6-B505-676DFB499875}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F9-4C20-BB99-9142CB8B52D7}"/>
                </c:ext>
                <c:ext xmlns:c15="http://schemas.microsoft.com/office/drawing/2012/chart" uri="{CE6537A1-D6FC-4f65-9D91-7224C49458BB}">
                  <c15:dlblFieldTable>
                    <c15:dlblFTEntry>
                      <c15:txfldGUID>{8CEA181D-D5D0-41E7-82A7-997AD5B433E3}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11.8</c:v>
                </c:pt>
                <c:pt idx="16">
                  <c:v>11.5</c:v>
                </c:pt>
                <c:pt idx="24">
                  <c:v>10.6</c:v>
                </c:pt>
                <c:pt idx="32">
                  <c:v>10.199999999999999</c:v>
                </c:pt>
              </c:numCache>
            </c:numRef>
          </c:xVal>
          <c:yVal>
            <c:numRef>
              <c:f>公会計指標分析・財政指標組合せ分析表!$BP$73:$DC$73</c:f>
              <c:numCache>
                <c:formatCode>#,##0.0;"▲ "#,##0.0</c:formatCode>
                <c:ptCount val="40"/>
                <c:pt idx="0">
                  <c:v>91.8</c:v>
                </c:pt>
                <c:pt idx="8">
                  <c:v>92.8</c:v>
                </c:pt>
                <c:pt idx="16">
                  <c:v>91.2</c:v>
                </c:pt>
                <c:pt idx="24">
                  <c:v>87</c:v>
                </c:pt>
                <c:pt idx="32">
                  <c:v>83.6</c:v>
                </c:pt>
              </c:numCache>
            </c:numRef>
          </c:yVal>
          <c:smooth val="0"/>
          <c:extLst xmlns:c16r2="http://schemas.microsoft.com/office/drawing/2015/06/chart">
            <c:ext xmlns:c16="http://schemas.microsoft.com/office/drawing/2014/chart" uri="{C3380CC4-5D6E-409C-BE32-E72D297353CC}">
              <c16:uniqueId val="{00000009-27F9-4C20-BB99-9142CB8B52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F9-4C20-BB99-9142CB8B52D7}"/>
                </c:ext>
                <c:ext xmlns:c15="http://schemas.microsoft.com/office/drawing/2012/chart" uri="{CE6537A1-D6FC-4f65-9D91-7224C49458BB}">
                  <c15:dlblFieldTable>
                    <c15:dlblFTEntry>
                      <c15:txfldGUID>{1418A4D8-5FE0-4137-96EA-79C8DB1700CB}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F9-4C20-BB99-9142CB8B52D7}"/>
                </c:ext>
                <c:ext xmlns:c15="http://schemas.microsoft.com/office/drawing/2012/chart" uri="{CE6537A1-D6FC-4f65-9D91-7224C49458BB}">
                  <c15:dlblFieldTable>
                    <c15:dlblFTEntry>
                      <c15:txfldGUID>{71DC1020-DBB3-44C7-99AE-5B37FAA1EF65}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F9-4C20-BB99-9142CB8B52D7}"/>
                </c:ext>
                <c:ext xmlns:c15="http://schemas.microsoft.com/office/drawing/2012/chart" uri="{CE6537A1-D6FC-4f65-9D91-7224C49458BB}">
                  <c15:dlblFieldTable>
                    <c15:dlblFTEntry>
                      <c15:txfldGUID>{A5F591EE-36AB-4B4C-BF8A-FF7AB3D97F70}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F9-4C20-BB99-9142CB8B52D7}"/>
                </c:ext>
                <c:ext xmlns:c15="http://schemas.microsoft.com/office/drawing/2012/chart" uri="{CE6537A1-D6FC-4f65-9D91-7224C49458BB}">
                  <c15:dlblFieldTable>
                    <c15:dlblFTEntry>
                      <c15:txfldGUID>{4E7163A7-5773-4114-87E6-AB6E57EEEF10}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F9-4C20-BB99-9142CB8B52D7}"/>
                </c:ext>
                <c:ext xmlns:c15="http://schemas.microsoft.com/office/drawing/2012/chart" uri="{CE6537A1-D6FC-4f65-9D91-7224C49458BB}">
                  <c15:dlblFieldTable>
                    <c15:dlblFTEntry>
                      <c15:txfldGUID>{B4523BD2-F81F-4E2E-909C-4D71D6C99199}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F9-4C20-BB99-9142CB8B52D7}"/>
                </c:ext>
                <c:ext xmlns:c15="http://schemas.microsoft.com/office/drawing/2012/chart" uri="{CE6537A1-D6FC-4f65-9D91-7224C49458BB}">
                  <c15:dlblFieldTable>
                    <c15:dlblFTEntry>
                      <c15:txfldGUID>{DF69146E-5237-4A2D-868A-7A3DE0248993}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F9-4C20-BB99-9142CB8B52D7}"/>
                </c:ext>
                <c:ext xmlns:c15="http://schemas.microsoft.com/office/drawing/2012/chart" uri="{CE6537A1-D6FC-4f65-9D91-7224C49458BB}">
                  <c15:dlblFieldTable>
                    <c15:dlblFTEntry>
                      <c15:txfldGUID>{DA5D26D4-3319-493C-B9A2-E214BEFB63DE}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F9-4C20-BB99-9142CB8B52D7}"/>
                </c:ext>
                <c:ext xmlns:c15="http://schemas.microsoft.com/office/drawing/2012/chart" uri="{CE6537A1-D6FC-4f65-9D91-7224C49458BB}">
                  <c15:dlblFieldTable>
                    <c15:dlblFTEntry>
                      <c15:txfldGUID>{5AA5397B-442D-43D0-829D-6C2C73069A69}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F9-4C20-BB99-9142CB8B52D7}"/>
                </c:ext>
                <c:ext xmlns:c15="http://schemas.microsoft.com/office/drawing/2012/chart" uri="{CE6537A1-D6FC-4f65-9D91-7224C49458BB}">
                  <c15:dlblFieldTable>
                    <c15:dlblFTEntry>
                      <c15:txfldGUID>{9F81D228-7872-4B34-BBD3-8B25B5F4027A}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27F9-4C20-BB99-9142CB8B52D7}"/>
            </c:ext>
          </c:extLst>
        </c:ser>
        <c:dLbls>
          <c:showLegendKey val="0"/>
          <c:showVal val="1"/>
          <c:showCatName val="0"/>
          <c:showSerName val="0"/>
          <c:showPercent val="0"/>
          <c:showBubbleSize val="0"/>
        </c:dLbls>
        <c:axId val="542528512"/>
        <c:axId val="542528904"/>
      </c:scatterChart>
      <c:valAx>
        <c:axId val="542528512"/>
        <c:scaling>
          <c:orientation val="minMax"/>
          <c:max val="13"/>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528904"/>
        <c:crosses val="autoZero"/>
        <c:crossBetween val="midCat"/>
      </c:valAx>
      <c:valAx>
        <c:axId val="542528904"/>
        <c:scaling>
          <c:orientation val="minMax"/>
          <c:max val="102"/>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2528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終了や利率固定期間終了による利率見直しにより利率が下がった結果減少している。今後は、臨時財政対策債にかかる元利償還金の増加が見込まれるものの、過去に発行したごみ処理施設整備事業などの大型の投資的経費にかか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債の償還が順次終了するほか、大規模事業の償還年数の調整による償還額の平準化や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債発行の抑制に努めることなどにより、元利償還金は減少していく見込みである。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債発行抑制による下水道事業会計などの公営企業債の元利償還金の減少に伴い、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繰入金は減少傾向にある。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今後も大規模事業の実施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にあたっては、元利償還金が一時期に集中しないよう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調整を行うなど、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債発行の抑制に継続的に取り組むとともに、長期の償還年数の選択による公債費の平準化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庁舎建設事業本工事の終了など、普通建設事業に伴う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発行の減少や、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など過去の大規模事業の償還が終了したことにより、一般会計等の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残高は減少した。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発行の抑制による下水道事業会計等の公営企業債残高の減少に伴い、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繰入見込額が減少した。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定員適正化計画の着実な実施による職員数の減により、退職手当負担見込額が減少した。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地方債発行額の抑制や繰上償還等により地方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債残高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、充当可能基金である財政調整基金および減債基金の取崩しを抑制しながら基金残高を確保することにより、比率の改善に努める。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全体の残高は、前年度末と比較して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公共施設等の改修等のため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今後想定される公共施設等の老朽化対策のため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積み立てを行い、前年度末と比較し＋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百万円となったが、財政調整基金は、豪雨災害対応や除排雪関係経費の増などにより△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百万円、減債基金は、収支不足の補てんおよび合併特例債償還などで△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・財政調整基金および減債基金については、「新・県都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年度末において財政調整基金と減債基金の残高合計を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億円とすることと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大規模災害等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不測の事態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への備えとして、２基金合計で一般会計予算規模の５％程度である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億円を維持するよう努め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金は、「新・県都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億円積み立てること</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しているとともに、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年度からの４年間を計画期間とする「第３期・県都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は、公共交通の活性化を図るための新たな基金の創設や、それぞれの基金の残高や今後の事業計画の見通しを基に、設置目的に応じた必要額の確保等を図ることとしている。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・公共施設等整備基金：公共施設等の整備等に要する経費に充てる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・地域振興基金：高齢化社会に対応した健康で生きがいのある福祉のまちづくりの推進および民間団体の行う在宅福祉の向上、健康づくり等の事業の支援に要する資金に充てる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・緑あふれるまちづくり基金：市民の連携の強化および地域振興のための事業に要する経費に充てる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の改修等を行うため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百万円を取り崩した一方、今後も増加が見込まれる老朽化対策の財源として活用するため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・緑あふれるまちづくり基金：「緑あふれる新県都プラン（合併特例法に基づく市町村建設計画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に位置付けたソフト事業に充当するため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百万円を取り崩すとともに、運用益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秋田市廃棄物の処理および再利用に関する条例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に規定された家庭ごみ処理手数料相当額の１／２の額である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百万円を、将来の廃棄物処理施設の整備等に備え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の改修等は増加すると見込まれるため、「新・県都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年度末までに累計額で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年度までにさらに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合併特例債を原資とした基金であり、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年度に策定された「緑あふれる新県都プラン」に位置付けたソフト事業に活用してきたが、当該市債は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年度に償還を終えることから、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年度までに全額を取り崩し、廃止する予定である。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秋田市廃棄物減量等推進審議会において、一般廃棄物処理施設整備基金の増額の必要性が提言されており、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地域振興基金の一部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として積み立てている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家庭ごみ処理手数料相当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額分の活用を一元化するため、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年度までに一般廃棄物処理施設整備基金に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移管することとしている。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法に規定された前年度実質収支の１／２を下回らない額および運用益として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百万円を積み立てた一方、収支不足の補てんのほか、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８月に発生した豪雨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経費の増大により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・健全な財政運営のため、財政調整基金・減債基金の合計で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の維持に努める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・過去の実績に照らし、豪雪時の対応のため、最低限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億円を下回らないよう維持してきたが、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年度は豪雨対応として８億円余りを取り崩していることなどから、大規模災害等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不測の事態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への備えとして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一般会計予算規模の５％程度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年３月作成の秋田市中・長期財政見通しにおいても、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２基金の合計は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億円程度を維持できると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百万円を積み立てた一方で、収支不足の補てんとして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百万円、合併特例債の償還のため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mn-lt"/>
              <a:ea typeface="+mn-ea"/>
              <a:cs typeface="+mn-cs"/>
            </a:rPr>
            <a:t>・合併特例債償還分の取崩しが今後も続き、残高が減少することに加え、金利上昇等により将来的に財政負担の増大が想定されることから、収支状況を勘案しながら</a:t>
          </a:r>
          <a:r>
            <a:rPr kumimoji="1" lang="ja-JP" altLang="en-US" sz="1300">
              <a:solidFill>
                <a:sysClr val="windowText" lastClr="000000"/>
              </a:solidFill>
              <a:effectLst/>
              <a:latin typeface="+mn-lt"/>
              <a:ea typeface="+mn-ea"/>
              <a:cs typeface="+mn-cs"/>
            </a:rPr>
            <a:t>任意の積立て</a:t>
          </a:r>
          <a:r>
            <a:rPr kumimoji="1" lang="ja-JP" altLang="ja-JP" sz="1300">
              <a:solidFill>
                <a:sysClr val="windowText" lastClr="000000"/>
              </a:solidFill>
              <a:effectLst/>
              <a:latin typeface="+mn-lt"/>
              <a:ea typeface="+mn-ea"/>
              <a:cs typeface="+mn-cs"/>
            </a:rPr>
            <a:t>を検討し</a:t>
          </a:r>
          <a:r>
            <a:rPr kumimoji="1" lang="ja-JP" altLang="en-US" sz="1300">
              <a:solidFill>
                <a:sysClr val="windowText" lastClr="000000"/>
              </a:solidFill>
              <a:effectLst/>
              <a:latin typeface="+mn-lt"/>
              <a:ea typeface="+mn-ea"/>
              <a:cs typeface="+mn-cs"/>
            </a:rPr>
            <a:t>、財政調整基金との合計額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ysClr val="windowText" lastClr="000000"/>
              </a:solidFill>
              <a:effectLst/>
              <a:latin typeface="+mn-lt"/>
              <a:ea typeface="+mn-ea"/>
              <a:cs typeface="+mn-cs"/>
            </a:rPr>
            <a:t>億円の維持に努める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840612" y="3836446"/>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・有形固定資産減価償却率は、類似団体平均よりやや低い水準にあり、前年度に比べ低下している。これは、庁舎や消防施設などで建替を行ったことによるものである。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・今後、秋田市公共施設等総合管理計画を踏まえた個別施設計画に基づき、計画的な維持保全や効率的な施設運営に努め、施設の維持管理を適切に進める予定である。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3758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31900" y="59806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37581"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31900" y="56208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37581"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31900" y="5260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37581"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31900" y="49011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37581"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31900" y="45413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37581"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37581"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551045" y="4620472"/>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60375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46405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60375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46405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603750" y="51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50215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3829050" y="52353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105150" y="52029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78" name="楕円 77"/>
        <xdr:cNvSpPr/>
      </xdr:nvSpPr>
      <xdr:spPr>
        <a:xfrm>
          <a:off x="3829050" y="55160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165100</xdr:rowOff>
    </xdr:from>
    <xdr:to>
      <xdr:col>15</xdr:col>
      <xdr:colOff>187325</xdr:colOff>
      <xdr:row>32</xdr:row>
      <xdr:rowOff>95250</xdr:rowOff>
    </xdr:to>
    <xdr:sp macro="" textlink="">
      <xdr:nvSpPr>
        <xdr:cNvPr id="79" name="楕円 78"/>
        <xdr:cNvSpPr/>
      </xdr:nvSpPr>
      <xdr:spPr>
        <a:xfrm>
          <a:off x="3105150" y="54800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80433</xdr:rowOff>
    </xdr:to>
    <xdr:cxnSp macro="">
      <xdr:nvCxnSpPr>
        <xdr:cNvPr id="80" name="直線コネクタ 79"/>
        <xdr:cNvCxnSpPr/>
      </xdr:nvCxnSpPr>
      <xdr:spPr>
        <a:xfrm>
          <a:off x="3155950" y="5530850"/>
          <a:ext cx="7239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1" name="n_1aveValue有形固定資産減価償却率"/>
        <xdr:cNvSpPr txBox="1"/>
      </xdr:nvSpPr>
      <xdr:spPr>
        <a:xfrm>
          <a:off x="3674119"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2" name="n_2aveValue有形固定資産減価償却率"/>
        <xdr:cNvSpPr txBox="1"/>
      </xdr:nvSpPr>
      <xdr:spPr>
        <a:xfrm>
          <a:off x="2962919"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83" name="n_1mainValue有形固定資産減価償却率"/>
        <xdr:cNvSpPr txBox="1"/>
      </xdr:nvSpPr>
      <xdr:spPr>
        <a:xfrm>
          <a:off x="3674119"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84" name="n_2mainValue有形固定資産減価償却率"/>
        <xdr:cNvSpPr txBox="1"/>
      </xdr:nvSpPr>
      <xdr:spPr>
        <a:xfrm>
          <a:off x="2962919"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1650576" y="3853117"/>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235388" y="3836446"/>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等に係る公営企業債等繰入見込額や地方債現在高などの減少により、将来負担額は減少傾向にあるものの、退職者数の増加による退職手当の増により、類似団体と比較して人件費が高い水準にあることなどから、債務償還可能年数も類似団体と比較してやや長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・年度により退職手当の増減はあるものの、定員適正化の取組を着実に進めており、今後、人件費は減少する見通しであり、債務償還可能年数も短くなっていくと見込んでいる。</a:t>
          </a:r>
        </a:p>
        <a:p>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0769600" y="59806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41705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0769600" y="56208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41705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0769600" y="52609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41705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0769600" y="49011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41705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0769600" y="45413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3657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3657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079220" y="4457347"/>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1319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001750" y="59806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131925" y="423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001750" y="44573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131925" y="51286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039850" y="51502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5" name="楕円 124"/>
        <xdr:cNvSpPr/>
      </xdr:nvSpPr>
      <xdr:spPr>
        <a:xfrm>
          <a:off x="14039850" y="49822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6" name="債務償還可能年数該当値テキスト"/>
        <xdr:cNvSpPr txBox="1"/>
      </xdr:nvSpPr>
      <xdr:spPr>
        <a:xfrm>
          <a:off x="14131925" y="4833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494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4941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852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4062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4450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327525" y="72062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4450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327525" y="58460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4450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3561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565525" y="66822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714625"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98552</xdr:rowOff>
    </xdr:from>
    <xdr:to>
      <xdr:col>20</xdr:col>
      <xdr:colOff>38100</xdr:colOff>
      <xdr:row>41</xdr:row>
      <xdr:rowOff>28702</xdr:rowOff>
    </xdr:to>
    <xdr:sp macro="" textlink="">
      <xdr:nvSpPr>
        <xdr:cNvPr id="68" name="楕円 67"/>
        <xdr:cNvSpPr/>
      </xdr:nvSpPr>
      <xdr:spPr>
        <a:xfrm>
          <a:off x="3565525" y="69565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130556</xdr:rowOff>
    </xdr:from>
    <xdr:to>
      <xdr:col>15</xdr:col>
      <xdr:colOff>101600</xdr:colOff>
      <xdr:row>41</xdr:row>
      <xdr:rowOff>60706</xdr:rowOff>
    </xdr:to>
    <xdr:sp macro="" textlink="">
      <xdr:nvSpPr>
        <xdr:cNvPr id="69" name="楕円 68"/>
        <xdr:cNvSpPr/>
      </xdr:nvSpPr>
      <xdr:spPr>
        <a:xfrm>
          <a:off x="2714625"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149352</xdr:rowOff>
    </xdr:from>
    <xdr:to>
      <xdr:col>19</xdr:col>
      <xdr:colOff>177800</xdr:colOff>
      <xdr:row>41</xdr:row>
      <xdr:rowOff>9906</xdr:rowOff>
    </xdr:to>
    <xdr:cxnSp macro="">
      <xdr:nvCxnSpPr>
        <xdr:cNvPr id="70" name="直線コネクタ 69"/>
        <xdr:cNvCxnSpPr/>
      </xdr:nvCxnSpPr>
      <xdr:spPr>
        <a:xfrm flipV="1">
          <a:off x="2765425" y="7007352"/>
          <a:ext cx="8509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1" name="n_1aveValue【道路】&#10;有形固定資産減価償却率"/>
        <xdr:cNvSpPr txBox="1"/>
      </xdr:nvSpPr>
      <xdr:spPr>
        <a:xfrm>
          <a:off x="341059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2" name="n_2aveValue【道路】&#10;有形固定資産減価償却率"/>
        <xdr:cNvSpPr txBox="1"/>
      </xdr:nvSpPr>
      <xdr:spPr>
        <a:xfrm>
          <a:off x="257239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19829</xdr:rowOff>
    </xdr:from>
    <xdr:ext cx="405111" cy="259045"/>
    <xdr:sp macro="" textlink="">
      <xdr:nvSpPr>
        <xdr:cNvPr id="73" name="n_1mainValue【道路】&#10;有形固定資産減価償却率"/>
        <xdr:cNvSpPr txBox="1"/>
      </xdr:nvSpPr>
      <xdr:spPr>
        <a:xfrm>
          <a:off x="341059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51833</xdr:rowOff>
    </xdr:from>
    <xdr:ext cx="405111" cy="259045"/>
    <xdr:sp macro="" textlink="">
      <xdr:nvSpPr>
        <xdr:cNvPr id="74" name="n_2mainValue【道路】&#10;有形固定資産減価償却率"/>
        <xdr:cNvSpPr txBox="1"/>
      </xdr:nvSpPr>
      <xdr:spPr>
        <a:xfrm>
          <a:off x="257239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57774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5777426"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9952990"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9991725"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9874250" y="72568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9991725"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9874250" y="57390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9991725"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9912350" y="662540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11225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270875" y="66161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59799</xdr:rowOff>
    </xdr:from>
    <xdr:to>
      <xdr:col>50</xdr:col>
      <xdr:colOff>165100</xdr:colOff>
      <xdr:row>38</xdr:row>
      <xdr:rowOff>161399</xdr:rowOff>
    </xdr:to>
    <xdr:sp macro="" textlink="">
      <xdr:nvSpPr>
        <xdr:cNvPr id="114" name="楕円 113"/>
        <xdr:cNvSpPr/>
      </xdr:nvSpPr>
      <xdr:spPr>
        <a:xfrm>
          <a:off x="9112250" y="65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62412</xdr:rowOff>
    </xdr:from>
    <xdr:to>
      <xdr:col>46</xdr:col>
      <xdr:colOff>38100</xdr:colOff>
      <xdr:row>38</xdr:row>
      <xdr:rowOff>164012</xdr:rowOff>
    </xdr:to>
    <xdr:sp macro="" textlink="">
      <xdr:nvSpPr>
        <xdr:cNvPr id="115" name="楕円 114"/>
        <xdr:cNvSpPr/>
      </xdr:nvSpPr>
      <xdr:spPr>
        <a:xfrm>
          <a:off x="8270875" y="65775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110599</xdr:rowOff>
    </xdr:from>
    <xdr:to>
      <xdr:col>50</xdr:col>
      <xdr:colOff>114300</xdr:colOff>
      <xdr:row>38</xdr:row>
      <xdr:rowOff>113212</xdr:rowOff>
    </xdr:to>
    <xdr:cxnSp macro="">
      <xdr:nvCxnSpPr>
        <xdr:cNvPr id="116" name="直線コネクタ 115"/>
        <xdr:cNvCxnSpPr/>
      </xdr:nvCxnSpPr>
      <xdr:spPr>
        <a:xfrm flipV="1">
          <a:off x="8321675" y="6625699"/>
          <a:ext cx="841375"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7" name="n_1aveValue【道路】&#10;一人当たり延長"/>
        <xdr:cNvSpPr txBox="1"/>
      </xdr:nvSpPr>
      <xdr:spPr>
        <a:xfrm>
          <a:off x="8925002"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18" name="n_2aveValue【道路】&#10;一人当たり延長"/>
        <xdr:cNvSpPr txBox="1"/>
      </xdr:nvSpPr>
      <xdr:spPr>
        <a:xfrm>
          <a:off x="80963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6476</xdr:rowOff>
    </xdr:from>
    <xdr:ext cx="469744" cy="259045"/>
    <xdr:sp macro="" textlink="">
      <xdr:nvSpPr>
        <xdr:cNvPr id="119" name="n_1mainValue【道路】&#10;一人当たり延長"/>
        <xdr:cNvSpPr txBox="1"/>
      </xdr:nvSpPr>
      <xdr:spPr>
        <a:xfrm>
          <a:off x="8925002" y="63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9088</xdr:rowOff>
    </xdr:from>
    <xdr:ext cx="469744" cy="259045"/>
    <xdr:sp macro="" textlink="">
      <xdr:nvSpPr>
        <xdr:cNvPr id="120" name="n_2mainValue【道路】&#10;一人当たり延長"/>
        <xdr:cNvSpPr txBox="1"/>
      </xdr:nvSpPr>
      <xdr:spPr>
        <a:xfrm>
          <a:off x="80963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4062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4450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327525" y="10835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4450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327525" y="97612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4450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3561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565525" y="99333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714625"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58" name="楕円 157"/>
        <xdr:cNvSpPr/>
      </xdr:nvSpPr>
      <xdr:spPr>
        <a:xfrm>
          <a:off x="3565525" y="100304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95885</xdr:rowOff>
    </xdr:from>
    <xdr:to>
      <xdr:col>15</xdr:col>
      <xdr:colOff>101600</xdr:colOff>
      <xdr:row>59</xdr:row>
      <xdr:rowOff>26035</xdr:rowOff>
    </xdr:to>
    <xdr:sp macro="" textlink="">
      <xdr:nvSpPr>
        <xdr:cNvPr id="159" name="楕円 158"/>
        <xdr:cNvSpPr/>
      </xdr:nvSpPr>
      <xdr:spPr>
        <a:xfrm>
          <a:off x="2714625"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146685</xdr:rowOff>
    </xdr:to>
    <xdr:cxnSp macro="">
      <xdr:nvCxnSpPr>
        <xdr:cNvPr id="160" name="直線コネクタ 159"/>
        <xdr:cNvCxnSpPr/>
      </xdr:nvCxnSpPr>
      <xdr:spPr>
        <a:xfrm flipV="1">
          <a:off x="2765425" y="10081260"/>
          <a:ext cx="850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1" name="n_1aveValue【橋りょう・トンネル】&#10;有形固定資産減価償却率"/>
        <xdr:cNvSpPr txBox="1"/>
      </xdr:nvSpPr>
      <xdr:spPr>
        <a:xfrm>
          <a:off x="341059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2" name="n_2aveValue【橋りょう・トンネル】&#10;有形固定資産減価償却率"/>
        <xdr:cNvSpPr txBox="1"/>
      </xdr:nvSpPr>
      <xdr:spPr>
        <a:xfrm>
          <a:off x="257239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7637</xdr:rowOff>
    </xdr:from>
    <xdr:ext cx="405111" cy="259045"/>
    <xdr:sp macro="" textlink="">
      <xdr:nvSpPr>
        <xdr:cNvPr id="163" name="n_1mainValue【橋りょう・トンネル】&#10;有形固定資産減価償却率"/>
        <xdr:cNvSpPr txBox="1"/>
      </xdr:nvSpPr>
      <xdr:spPr>
        <a:xfrm>
          <a:off x="341059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17162</xdr:rowOff>
    </xdr:from>
    <xdr:ext cx="405111" cy="259045"/>
    <xdr:sp macro="" textlink="">
      <xdr:nvSpPr>
        <xdr:cNvPr id="164" name="n_2mainValue【橋りょう・トンネル】&#10;有形固定資産減価償却率"/>
        <xdr:cNvSpPr txBox="1"/>
      </xdr:nvSpPr>
      <xdr:spPr>
        <a:xfrm>
          <a:off x="257239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571330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571330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571330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9952990"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9991725"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9874250" y="109694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9991725"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9874250" y="96805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9991725"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9912350" y="104683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11225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270875" y="104792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18983</xdr:rowOff>
    </xdr:from>
    <xdr:to>
      <xdr:col>50</xdr:col>
      <xdr:colOff>165100</xdr:colOff>
      <xdr:row>60</xdr:row>
      <xdr:rowOff>120583</xdr:rowOff>
    </xdr:to>
    <xdr:sp macro="" textlink="">
      <xdr:nvSpPr>
        <xdr:cNvPr id="200" name="楕円 199"/>
        <xdr:cNvSpPr/>
      </xdr:nvSpPr>
      <xdr:spPr>
        <a:xfrm>
          <a:off x="9112250" y="103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60903</xdr:rowOff>
    </xdr:from>
    <xdr:to>
      <xdr:col>46</xdr:col>
      <xdr:colOff>38100</xdr:colOff>
      <xdr:row>60</xdr:row>
      <xdr:rowOff>162503</xdr:rowOff>
    </xdr:to>
    <xdr:sp macro="" textlink="">
      <xdr:nvSpPr>
        <xdr:cNvPr id="201" name="楕円 200"/>
        <xdr:cNvSpPr/>
      </xdr:nvSpPr>
      <xdr:spPr>
        <a:xfrm>
          <a:off x="8270875" y="1034790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69783</xdr:rowOff>
    </xdr:from>
    <xdr:to>
      <xdr:col>50</xdr:col>
      <xdr:colOff>114300</xdr:colOff>
      <xdr:row>60</xdr:row>
      <xdr:rowOff>111703</xdr:rowOff>
    </xdr:to>
    <xdr:cxnSp macro="">
      <xdr:nvCxnSpPr>
        <xdr:cNvPr id="202" name="直線コネクタ 201"/>
        <xdr:cNvCxnSpPr/>
      </xdr:nvCxnSpPr>
      <xdr:spPr>
        <a:xfrm flipV="1">
          <a:off x="8321675" y="10356783"/>
          <a:ext cx="841375"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3" name="n_1aveValue【橋りょう・トンネル】&#10;一人当たり有形固定資産（償却資産）額"/>
        <xdr:cNvSpPr txBox="1"/>
      </xdr:nvSpPr>
      <xdr:spPr>
        <a:xfrm>
          <a:off x="8892686"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04" name="n_2aveValue【橋りょう・トンネル】&#10;一人当たり有形固定資産（償却資産）額"/>
        <xdr:cNvSpPr txBox="1"/>
      </xdr:nvSpPr>
      <xdr:spPr>
        <a:xfrm>
          <a:off x="80640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137110</xdr:rowOff>
    </xdr:from>
    <xdr:ext cx="599010" cy="259045"/>
    <xdr:sp macro="" textlink="">
      <xdr:nvSpPr>
        <xdr:cNvPr id="205" name="n_1mainValue【橋りょう・トンネル】&#10;一人当たり有形固定資産（償却資産）額"/>
        <xdr:cNvSpPr txBox="1"/>
      </xdr:nvSpPr>
      <xdr:spPr>
        <a:xfrm>
          <a:off x="8869895" y="100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7580</xdr:rowOff>
    </xdr:from>
    <xdr:ext cx="599010" cy="259045"/>
    <xdr:sp macro="" textlink="">
      <xdr:nvSpPr>
        <xdr:cNvPr id="206" name="n_2mainValue【橋りょう・トンネル】&#10;一人当たり有形固定資産（償却資産）額"/>
        <xdr:cNvSpPr txBox="1"/>
      </xdr:nvSpPr>
      <xdr:spPr>
        <a:xfrm>
          <a:off x="8031695" y="1012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4062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4450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327525" y="149199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4450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327525" y="13331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4450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3561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565525" y="139928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714625"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45" name="楕円 244"/>
        <xdr:cNvSpPr/>
      </xdr:nvSpPr>
      <xdr:spPr>
        <a:xfrm>
          <a:off x="3565525" y="143929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44450</xdr:rowOff>
    </xdr:from>
    <xdr:to>
      <xdr:col>15</xdr:col>
      <xdr:colOff>101600</xdr:colOff>
      <xdr:row>84</xdr:row>
      <xdr:rowOff>146050</xdr:rowOff>
    </xdr:to>
    <xdr:sp macro="" textlink="">
      <xdr:nvSpPr>
        <xdr:cNvPr id="246" name="楕円 245"/>
        <xdr:cNvSpPr/>
      </xdr:nvSpPr>
      <xdr:spPr>
        <a:xfrm>
          <a:off x="2714625"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95250</xdr:rowOff>
    </xdr:to>
    <xdr:cxnSp macro="">
      <xdr:nvCxnSpPr>
        <xdr:cNvPr id="247" name="直線コネクタ 246"/>
        <xdr:cNvCxnSpPr/>
      </xdr:nvCxnSpPr>
      <xdr:spPr>
        <a:xfrm flipV="1">
          <a:off x="2765425" y="14443711"/>
          <a:ext cx="8509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8" name="n_1aveValue【公営住宅】&#10;有形固定資産減価償却率"/>
        <xdr:cNvSpPr txBox="1"/>
      </xdr:nvSpPr>
      <xdr:spPr>
        <a:xfrm>
          <a:off x="341059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49" name="n_2aveValue【公営住宅】&#10;有形固定資産減価償却率"/>
        <xdr:cNvSpPr txBox="1"/>
      </xdr:nvSpPr>
      <xdr:spPr>
        <a:xfrm>
          <a:off x="257239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50" name="n_1mainValue【公営住宅】&#10;有形固定資産減価償却率"/>
        <xdr:cNvSpPr txBox="1"/>
      </xdr:nvSpPr>
      <xdr:spPr>
        <a:xfrm>
          <a:off x="341059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251" name="n_2mainValue【公営住宅】&#10;有形固定資産減価償却率"/>
        <xdr:cNvSpPr txBox="1"/>
      </xdr:nvSpPr>
      <xdr:spPr>
        <a:xfrm>
          <a:off x="257239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58320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58320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58320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9952990"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9991725"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9874250" y="14778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9991725"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9874250" y="132795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9991725"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9912350" y="140992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11225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270875" y="141202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6045</xdr:rowOff>
    </xdr:from>
    <xdr:to>
      <xdr:col>50</xdr:col>
      <xdr:colOff>165100</xdr:colOff>
      <xdr:row>83</xdr:row>
      <xdr:rowOff>107645</xdr:rowOff>
    </xdr:to>
    <xdr:sp macro="" textlink="">
      <xdr:nvSpPr>
        <xdr:cNvPr id="287" name="楕円 286"/>
        <xdr:cNvSpPr/>
      </xdr:nvSpPr>
      <xdr:spPr>
        <a:xfrm>
          <a:off x="9112250" y="142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9703</xdr:rowOff>
    </xdr:from>
    <xdr:to>
      <xdr:col>46</xdr:col>
      <xdr:colOff>38100</xdr:colOff>
      <xdr:row>83</xdr:row>
      <xdr:rowOff>111303</xdr:rowOff>
    </xdr:to>
    <xdr:sp macro="" textlink="">
      <xdr:nvSpPr>
        <xdr:cNvPr id="288" name="楕円 287"/>
        <xdr:cNvSpPr/>
      </xdr:nvSpPr>
      <xdr:spPr>
        <a:xfrm>
          <a:off x="8270875" y="142400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56845</xdr:rowOff>
    </xdr:from>
    <xdr:to>
      <xdr:col>50</xdr:col>
      <xdr:colOff>114300</xdr:colOff>
      <xdr:row>83</xdr:row>
      <xdr:rowOff>60503</xdr:rowOff>
    </xdr:to>
    <xdr:cxnSp macro="">
      <xdr:nvCxnSpPr>
        <xdr:cNvPr id="289" name="直線コネクタ 288"/>
        <xdr:cNvCxnSpPr/>
      </xdr:nvCxnSpPr>
      <xdr:spPr>
        <a:xfrm flipV="1">
          <a:off x="8321675" y="14287195"/>
          <a:ext cx="841375"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0" name="n_1aveValue【公営住宅】&#10;一人当たり面積"/>
        <xdr:cNvSpPr txBox="1"/>
      </xdr:nvSpPr>
      <xdr:spPr>
        <a:xfrm>
          <a:off x="8925002"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1" name="n_2aveValue【公営住宅】&#10;一人当たり面積"/>
        <xdr:cNvSpPr txBox="1"/>
      </xdr:nvSpPr>
      <xdr:spPr>
        <a:xfrm>
          <a:off x="80963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98772</xdr:rowOff>
    </xdr:from>
    <xdr:ext cx="469744" cy="259045"/>
    <xdr:sp macro="" textlink="">
      <xdr:nvSpPr>
        <xdr:cNvPr id="292" name="n_1mainValue【公営住宅】&#10;一人当たり面積"/>
        <xdr:cNvSpPr txBox="1"/>
      </xdr:nvSpPr>
      <xdr:spPr>
        <a:xfrm>
          <a:off x="8925002" y="143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102430</xdr:rowOff>
    </xdr:from>
    <xdr:ext cx="469744" cy="259045"/>
    <xdr:sp macro="" textlink="">
      <xdr:nvSpPr>
        <xdr:cNvPr id="293" name="n_2mainValue【公営住宅】&#10;一人当たり面積"/>
        <xdr:cNvSpPr txBox="1"/>
      </xdr:nvSpPr>
      <xdr:spPr>
        <a:xfrm>
          <a:off x="8096327" y="1433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1826875"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144286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1826875"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144286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1826875"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144286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1826875"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144286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5509239"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5547975"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5420975" y="69090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5547975"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5420975" y="56906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5547975"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5459075"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4658975"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38176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61976</xdr:rowOff>
    </xdr:from>
    <xdr:to>
      <xdr:col>81</xdr:col>
      <xdr:colOff>101600</xdr:colOff>
      <xdr:row>35</xdr:row>
      <xdr:rowOff>163576</xdr:rowOff>
    </xdr:to>
    <xdr:sp macro="" textlink="">
      <xdr:nvSpPr>
        <xdr:cNvPr id="346" name="楕円 345"/>
        <xdr:cNvSpPr/>
      </xdr:nvSpPr>
      <xdr:spPr>
        <a:xfrm>
          <a:off x="14658975"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347" name="楕円 346"/>
        <xdr:cNvSpPr/>
      </xdr:nvSpPr>
      <xdr:spPr>
        <a:xfrm>
          <a:off x="138176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112776</xdr:rowOff>
    </xdr:from>
    <xdr:to>
      <xdr:col>81</xdr:col>
      <xdr:colOff>50800</xdr:colOff>
      <xdr:row>35</xdr:row>
      <xdr:rowOff>121920</xdr:rowOff>
    </xdr:to>
    <xdr:cxnSp macro="">
      <xdr:nvCxnSpPr>
        <xdr:cNvPr id="348" name="直線コネクタ 347"/>
        <xdr:cNvCxnSpPr/>
      </xdr:nvCxnSpPr>
      <xdr:spPr>
        <a:xfrm flipV="1">
          <a:off x="13868400" y="6113526"/>
          <a:ext cx="841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49" name="n_1aveValue【認定こども園・幼稚園・保育所】&#10;有形固定資産減価償却率"/>
        <xdr:cNvSpPr txBox="1"/>
      </xdr:nvSpPr>
      <xdr:spPr>
        <a:xfrm>
          <a:off x="14504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50" name="n_2aveValue【認定こども園・幼稚園・保育所】&#10;有形固定資産減価償却率"/>
        <xdr:cNvSpPr txBox="1"/>
      </xdr:nvSpPr>
      <xdr:spPr>
        <a:xfrm>
          <a:off x="13675369"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8653</xdr:rowOff>
    </xdr:from>
    <xdr:ext cx="405111" cy="259045"/>
    <xdr:sp macro="" textlink="">
      <xdr:nvSpPr>
        <xdr:cNvPr id="351" name="n_1mainValue【認定こども園・幼稚園・保育所】&#10;有形固定資産減価償却率"/>
        <xdr:cNvSpPr txBox="1"/>
      </xdr:nvSpPr>
      <xdr:spPr>
        <a:xfrm>
          <a:off x="145040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52" name="n_2mainValue【認定こども園・幼稚園・保育所】&#10;有形固定資産減価償却率"/>
        <xdr:cNvSpPr txBox="1"/>
      </xdr:nvSpPr>
      <xdr:spPr>
        <a:xfrm>
          <a:off x="1367536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10559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10947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0977225" y="719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10947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0977225" y="58445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381" name="【認定こども園・幼稚園・保育所】&#10;一人当たり面積平均値テキスト"/>
        <xdr:cNvSpPr txBox="1"/>
      </xdr:nvSpPr>
      <xdr:spPr>
        <a:xfrm>
          <a:off x="210947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10058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0215225" y="6708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19364325"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90" name="楕円 389"/>
        <xdr:cNvSpPr/>
      </xdr:nvSpPr>
      <xdr:spPr>
        <a:xfrm>
          <a:off x="20215225" y="70586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147320</xdr:rowOff>
    </xdr:from>
    <xdr:to>
      <xdr:col>107</xdr:col>
      <xdr:colOff>101600</xdr:colOff>
      <xdr:row>41</xdr:row>
      <xdr:rowOff>77470</xdr:rowOff>
    </xdr:to>
    <xdr:sp macro="" textlink="">
      <xdr:nvSpPr>
        <xdr:cNvPr id="391" name="楕円 390"/>
        <xdr:cNvSpPr/>
      </xdr:nvSpPr>
      <xdr:spPr>
        <a:xfrm>
          <a:off x="19364325"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80010</xdr:rowOff>
    </xdr:to>
    <xdr:cxnSp macro="">
      <xdr:nvCxnSpPr>
        <xdr:cNvPr id="392" name="直線コネクタ 391"/>
        <xdr:cNvCxnSpPr/>
      </xdr:nvCxnSpPr>
      <xdr:spPr>
        <a:xfrm>
          <a:off x="19415125" y="7056120"/>
          <a:ext cx="8509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3" name="n_1aveValue【認定こども園・幼稚園・保育所】&#10;一人当たり面積"/>
        <xdr:cNvSpPr txBox="1"/>
      </xdr:nvSpPr>
      <xdr:spPr>
        <a:xfrm>
          <a:off x="2002797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4" name="n_2aveValue【認定こども園・幼稚園・保育所】&#10;一人当たり面積"/>
        <xdr:cNvSpPr txBox="1"/>
      </xdr:nvSpPr>
      <xdr:spPr>
        <a:xfrm>
          <a:off x="1918977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395" name="n_1mainValue【認定こども園・幼稚園・保育所】&#10;一人当たり面積"/>
        <xdr:cNvSpPr txBox="1"/>
      </xdr:nvSpPr>
      <xdr:spPr>
        <a:xfrm>
          <a:off x="2002797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396" name="n_2mainValue【認定こども園・幼稚園・保育所】&#10;一人当たり面積"/>
        <xdr:cNvSpPr txBox="1"/>
      </xdr:nvSpPr>
      <xdr:spPr>
        <a:xfrm>
          <a:off x="1918977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5509239"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5547975"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5420975" y="10812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5547975"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5420975" y="9479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26" name="【学校施設】&#10;有形固定資産減価償却率平均値テキスト"/>
        <xdr:cNvSpPr txBox="1"/>
      </xdr:nvSpPr>
      <xdr:spPr>
        <a:xfrm>
          <a:off x="15547975"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5459075"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4658975"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38176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435" name="楕円 434"/>
        <xdr:cNvSpPr/>
      </xdr:nvSpPr>
      <xdr:spPr>
        <a:xfrm>
          <a:off x="14658975"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147320</xdr:rowOff>
    </xdr:from>
    <xdr:to>
      <xdr:col>76</xdr:col>
      <xdr:colOff>165100</xdr:colOff>
      <xdr:row>60</xdr:row>
      <xdr:rowOff>77470</xdr:rowOff>
    </xdr:to>
    <xdr:sp macro="" textlink="">
      <xdr:nvSpPr>
        <xdr:cNvPr id="436" name="楕円 435"/>
        <xdr:cNvSpPr/>
      </xdr:nvSpPr>
      <xdr:spPr>
        <a:xfrm>
          <a:off x="138176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26670</xdr:rowOff>
    </xdr:to>
    <xdr:cxnSp macro="">
      <xdr:nvCxnSpPr>
        <xdr:cNvPr id="437" name="直線コネクタ 436"/>
        <xdr:cNvCxnSpPr/>
      </xdr:nvCxnSpPr>
      <xdr:spPr>
        <a:xfrm flipV="1">
          <a:off x="13868400" y="10264140"/>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38" name="n_1aveValue【学校施設】&#10;有形固定資産減価償却率"/>
        <xdr:cNvSpPr txBox="1"/>
      </xdr:nvSpPr>
      <xdr:spPr>
        <a:xfrm>
          <a:off x="14504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39" name="n_2aveValue【学校施設】&#10;有形固定資産減価償却率"/>
        <xdr:cNvSpPr txBox="1"/>
      </xdr:nvSpPr>
      <xdr:spPr>
        <a:xfrm>
          <a:off x="1367536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440" name="n_1mainValue【学校施設】&#10;有形固定資産減価償却率"/>
        <xdr:cNvSpPr txBox="1"/>
      </xdr:nvSpPr>
      <xdr:spPr>
        <a:xfrm>
          <a:off x="14504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68597</xdr:rowOff>
    </xdr:from>
    <xdr:ext cx="405111" cy="259045"/>
    <xdr:sp macro="" textlink="">
      <xdr:nvSpPr>
        <xdr:cNvPr id="441" name="n_2mainValue【学校施設】&#10;有形固定資産減価償却率"/>
        <xdr:cNvSpPr txBox="1"/>
      </xdr:nvSpPr>
      <xdr:spPr>
        <a:xfrm>
          <a:off x="13675369"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10559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10947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0977225" y="108748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10947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0977225" y="962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73" name="【学校施設】&#10;一人当たり面積平均値テキスト"/>
        <xdr:cNvSpPr txBox="1"/>
      </xdr:nvSpPr>
      <xdr:spPr>
        <a:xfrm>
          <a:off x="210947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10058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0215225" y="101708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19364325"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81462</xdr:rowOff>
    </xdr:from>
    <xdr:to>
      <xdr:col>112</xdr:col>
      <xdr:colOff>38100</xdr:colOff>
      <xdr:row>60</xdr:row>
      <xdr:rowOff>11612</xdr:rowOff>
    </xdr:to>
    <xdr:sp macro="" textlink="">
      <xdr:nvSpPr>
        <xdr:cNvPr id="482" name="楕円 481"/>
        <xdr:cNvSpPr/>
      </xdr:nvSpPr>
      <xdr:spPr>
        <a:xfrm>
          <a:off x="20215225" y="101970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143510</xdr:rowOff>
    </xdr:from>
    <xdr:to>
      <xdr:col>107</xdr:col>
      <xdr:colOff>101600</xdr:colOff>
      <xdr:row>59</xdr:row>
      <xdr:rowOff>73660</xdr:rowOff>
    </xdr:to>
    <xdr:sp macro="" textlink="">
      <xdr:nvSpPr>
        <xdr:cNvPr id="483" name="楕円 482"/>
        <xdr:cNvSpPr/>
      </xdr:nvSpPr>
      <xdr:spPr>
        <a:xfrm>
          <a:off x="19364325"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22860</xdr:rowOff>
    </xdr:from>
    <xdr:to>
      <xdr:col>111</xdr:col>
      <xdr:colOff>177800</xdr:colOff>
      <xdr:row>59</xdr:row>
      <xdr:rowOff>132262</xdr:rowOff>
    </xdr:to>
    <xdr:cxnSp macro="">
      <xdr:nvCxnSpPr>
        <xdr:cNvPr id="484" name="直線コネクタ 483"/>
        <xdr:cNvCxnSpPr/>
      </xdr:nvCxnSpPr>
      <xdr:spPr>
        <a:xfrm>
          <a:off x="19415125" y="10138410"/>
          <a:ext cx="8509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485" name="n_1aveValue【学校施設】&#10;一人当たり面積"/>
        <xdr:cNvSpPr txBox="1"/>
      </xdr:nvSpPr>
      <xdr:spPr>
        <a:xfrm>
          <a:off x="2002797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486" name="n_2aveValue【学校施設】&#10;一人当たり面積"/>
        <xdr:cNvSpPr txBox="1"/>
      </xdr:nvSpPr>
      <xdr:spPr>
        <a:xfrm>
          <a:off x="1918977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2739</xdr:rowOff>
    </xdr:from>
    <xdr:ext cx="469744" cy="259045"/>
    <xdr:sp macro="" textlink="">
      <xdr:nvSpPr>
        <xdr:cNvPr id="487" name="n_1mainValue【学校施設】&#10;一人当たり面積"/>
        <xdr:cNvSpPr txBox="1"/>
      </xdr:nvSpPr>
      <xdr:spPr>
        <a:xfrm>
          <a:off x="20027977" y="10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90187</xdr:rowOff>
    </xdr:from>
    <xdr:ext cx="469744" cy="259045"/>
    <xdr:sp macro="" textlink="">
      <xdr:nvSpPr>
        <xdr:cNvPr id="488" name="n_2mainValue【学校施設】&#10;一人当たり面積"/>
        <xdr:cNvSpPr txBox="1"/>
      </xdr:nvSpPr>
      <xdr:spPr>
        <a:xfrm>
          <a:off x="1918977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5509239"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5547975"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5420975" y="14775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5547975"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5420975" y="13426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18" name="【児童館】&#10;有形固定資産減価償却率平均値テキスト"/>
        <xdr:cNvSpPr txBox="1"/>
      </xdr:nvSpPr>
      <xdr:spPr>
        <a:xfrm>
          <a:off x="15547975"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545907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4658975"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38176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527" name="楕円 526"/>
        <xdr:cNvSpPr/>
      </xdr:nvSpPr>
      <xdr:spPr>
        <a:xfrm>
          <a:off x="14658975"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28" name="楕円 527"/>
        <xdr:cNvSpPr/>
      </xdr:nvSpPr>
      <xdr:spPr>
        <a:xfrm>
          <a:off x="138176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131445</xdr:rowOff>
    </xdr:from>
    <xdr:to>
      <xdr:col>81</xdr:col>
      <xdr:colOff>50800</xdr:colOff>
      <xdr:row>82</xdr:row>
      <xdr:rowOff>0</xdr:rowOff>
    </xdr:to>
    <xdr:cxnSp macro="">
      <xdr:nvCxnSpPr>
        <xdr:cNvPr id="529" name="直線コネクタ 528"/>
        <xdr:cNvCxnSpPr/>
      </xdr:nvCxnSpPr>
      <xdr:spPr>
        <a:xfrm>
          <a:off x="13868400" y="14018895"/>
          <a:ext cx="841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30" name="n_1aveValue【児童館】&#10;有形固定資産減価償却率"/>
        <xdr:cNvSpPr txBox="1"/>
      </xdr:nvSpPr>
      <xdr:spPr>
        <a:xfrm>
          <a:off x="14504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531" name="n_2aveValue【児童館】&#10;有形固定資産減価償却率"/>
        <xdr:cNvSpPr txBox="1"/>
      </xdr:nvSpPr>
      <xdr:spPr>
        <a:xfrm>
          <a:off x="13675369"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67327</xdr:rowOff>
    </xdr:from>
    <xdr:ext cx="405111" cy="259045"/>
    <xdr:sp macro="" textlink="">
      <xdr:nvSpPr>
        <xdr:cNvPr id="532" name="n_1mainValue【児童館】&#10;有形固定資産減価償却率"/>
        <xdr:cNvSpPr txBox="1"/>
      </xdr:nvSpPr>
      <xdr:spPr>
        <a:xfrm>
          <a:off x="14504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33" name="n_2mainValue【児童館】&#10;有形固定資産減価償却率"/>
        <xdr:cNvSpPr txBox="1"/>
      </xdr:nvSpPr>
      <xdr:spPr>
        <a:xfrm>
          <a:off x="13675369"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10559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10947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0977225" y="14846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10947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0977225" y="13563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2" name="【児童館】&#10;一人当たり面積平均値テキスト"/>
        <xdr:cNvSpPr txBox="1"/>
      </xdr:nvSpPr>
      <xdr:spPr>
        <a:xfrm>
          <a:off x="210947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10058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0215225" y="14655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19364325"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571" name="楕円 570"/>
        <xdr:cNvSpPr/>
      </xdr:nvSpPr>
      <xdr:spPr>
        <a:xfrm>
          <a:off x="20215225" y="14363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12700</xdr:rowOff>
    </xdr:from>
    <xdr:to>
      <xdr:col>107</xdr:col>
      <xdr:colOff>101600</xdr:colOff>
      <xdr:row>84</xdr:row>
      <xdr:rowOff>114300</xdr:rowOff>
    </xdr:to>
    <xdr:sp macro="" textlink="">
      <xdr:nvSpPr>
        <xdr:cNvPr id="572" name="楕円 571"/>
        <xdr:cNvSpPr/>
      </xdr:nvSpPr>
      <xdr:spPr>
        <a:xfrm>
          <a:off x="19364325"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63500</xdr:rowOff>
    </xdr:to>
    <xdr:cxnSp macro="">
      <xdr:nvCxnSpPr>
        <xdr:cNvPr id="573" name="直線コネクタ 572"/>
        <xdr:cNvCxnSpPr/>
      </xdr:nvCxnSpPr>
      <xdr:spPr>
        <a:xfrm flipV="1">
          <a:off x="19415125" y="14414500"/>
          <a:ext cx="8509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574" name="n_1aveValue【児童館】&#10;一人当たり面積"/>
        <xdr:cNvSpPr txBox="1"/>
      </xdr:nvSpPr>
      <xdr:spPr>
        <a:xfrm>
          <a:off x="2002797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575" name="n_2aveValue【児童館】&#10;一人当たり面積"/>
        <xdr:cNvSpPr txBox="1"/>
      </xdr:nvSpPr>
      <xdr:spPr>
        <a:xfrm>
          <a:off x="1918977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576" name="n_1mainValue【児童館】&#10;一人当たり面積"/>
        <xdr:cNvSpPr txBox="1"/>
      </xdr:nvSpPr>
      <xdr:spPr>
        <a:xfrm>
          <a:off x="200279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130827</xdr:rowOff>
    </xdr:from>
    <xdr:ext cx="469744" cy="259045"/>
    <xdr:sp macro="" textlink="">
      <xdr:nvSpPr>
        <xdr:cNvPr id="577" name="n_2mainValue【児童館】&#10;一人当たり面積"/>
        <xdr:cNvSpPr txBox="1"/>
      </xdr:nvSpPr>
      <xdr:spPr>
        <a:xfrm>
          <a:off x="1918977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5509239"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5547975"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5420975" y="183870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5547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07" name="【公民館】&#10;有形固定資産減価償却率平均値テキスト"/>
        <xdr:cNvSpPr txBox="1"/>
      </xdr:nvSpPr>
      <xdr:spPr>
        <a:xfrm>
          <a:off x="15547975"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5459075"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4658975"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38176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xdr:rowOff>
    </xdr:from>
    <xdr:to>
      <xdr:col>81</xdr:col>
      <xdr:colOff>101600</xdr:colOff>
      <xdr:row>102</xdr:row>
      <xdr:rowOff>106045</xdr:rowOff>
    </xdr:to>
    <xdr:sp macro="" textlink="">
      <xdr:nvSpPr>
        <xdr:cNvPr id="616" name="楕円 615"/>
        <xdr:cNvSpPr/>
      </xdr:nvSpPr>
      <xdr:spPr>
        <a:xfrm>
          <a:off x="14658975"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617" name="楕円 616"/>
        <xdr:cNvSpPr/>
      </xdr:nvSpPr>
      <xdr:spPr>
        <a:xfrm>
          <a:off x="138176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55245</xdr:rowOff>
    </xdr:from>
    <xdr:to>
      <xdr:col>81</xdr:col>
      <xdr:colOff>50800</xdr:colOff>
      <xdr:row>102</xdr:row>
      <xdr:rowOff>114300</xdr:rowOff>
    </xdr:to>
    <xdr:cxnSp macro="">
      <xdr:nvCxnSpPr>
        <xdr:cNvPr id="618" name="直線コネクタ 617"/>
        <xdr:cNvCxnSpPr/>
      </xdr:nvCxnSpPr>
      <xdr:spPr>
        <a:xfrm flipV="1">
          <a:off x="13868400" y="17543145"/>
          <a:ext cx="84137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19" name="n_1aveValue【公民館】&#10;有形固定資産減価償却率"/>
        <xdr:cNvSpPr txBox="1"/>
      </xdr:nvSpPr>
      <xdr:spPr>
        <a:xfrm>
          <a:off x="14504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20" name="n_2aveValue【公民館】&#10;有形固定資産減価償却率"/>
        <xdr:cNvSpPr txBox="1"/>
      </xdr:nvSpPr>
      <xdr:spPr>
        <a:xfrm>
          <a:off x="13675369"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122572</xdr:rowOff>
    </xdr:from>
    <xdr:ext cx="405111" cy="259045"/>
    <xdr:sp macro="" textlink="">
      <xdr:nvSpPr>
        <xdr:cNvPr id="621" name="n_1mainValue【公民館】&#10;有形固定資産減価償却率"/>
        <xdr:cNvSpPr txBox="1"/>
      </xdr:nvSpPr>
      <xdr:spPr>
        <a:xfrm>
          <a:off x="14504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10177</xdr:rowOff>
    </xdr:from>
    <xdr:ext cx="405111" cy="259045"/>
    <xdr:sp macro="" textlink="">
      <xdr:nvSpPr>
        <xdr:cNvPr id="622" name="n_2mainValue【公民館】&#10;有形固定資産減価償却率"/>
        <xdr:cNvSpPr txBox="1"/>
      </xdr:nvSpPr>
      <xdr:spPr>
        <a:xfrm>
          <a:off x="13675369"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10559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10947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0977225" y="18562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10947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0977225" y="17122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1" name="【公民館】&#10;一人当たり面積平均値テキスト"/>
        <xdr:cNvSpPr txBox="1"/>
      </xdr:nvSpPr>
      <xdr:spPr>
        <a:xfrm>
          <a:off x="210947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10058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0215225" y="181076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19364325"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660" name="楕円 659"/>
        <xdr:cNvSpPr/>
      </xdr:nvSpPr>
      <xdr:spPr>
        <a:xfrm>
          <a:off x="20215225" y="18572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33020</xdr:rowOff>
    </xdr:from>
    <xdr:to>
      <xdr:col>107</xdr:col>
      <xdr:colOff>101600</xdr:colOff>
      <xdr:row>108</xdr:row>
      <xdr:rowOff>134620</xdr:rowOff>
    </xdr:to>
    <xdr:sp macro="" textlink="">
      <xdr:nvSpPr>
        <xdr:cNvPr id="661" name="楕円 660"/>
        <xdr:cNvSpPr/>
      </xdr:nvSpPr>
      <xdr:spPr>
        <a:xfrm>
          <a:off x="19364325"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83820</xdr:rowOff>
    </xdr:from>
    <xdr:to>
      <xdr:col>111</xdr:col>
      <xdr:colOff>177800</xdr:colOff>
      <xdr:row>108</xdr:row>
      <xdr:rowOff>106680</xdr:rowOff>
    </xdr:to>
    <xdr:cxnSp macro="">
      <xdr:nvCxnSpPr>
        <xdr:cNvPr id="662" name="直線コネクタ 661"/>
        <xdr:cNvCxnSpPr/>
      </xdr:nvCxnSpPr>
      <xdr:spPr>
        <a:xfrm>
          <a:off x="19415125" y="18600420"/>
          <a:ext cx="850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63" name="n_1aveValue【公民館】&#10;一人当たり面積"/>
        <xdr:cNvSpPr txBox="1"/>
      </xdr:nvSpPr>
      <xdr:spPr>
        <a:xfrm>
          <a:off x="2002797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4" name="n_2aveValue【公民館】&#10;一人当たり面積"/>
        <xdr:cNvSpPr txBox="1"/>
      </xdr:nvSpPr>
      <xdr:spPr>
        <a:xfrm>
          <a:off x="191897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665" name="n_1mainValue【公民館】&#10;一人当たり面積"/>
        <xdr:cNvSpPr txBox="1"/>
      </xdr:nvSpPr>
      <xdr:spPr>
        <a:xfrm>
          <a:off x="2002797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666" name="n_2mainValue【公民館】&#10;一人当たり面積"/>
        <xdr:cNvSpPr txBox="1"/>
      </xdr:nvSpPr>
      <xdr:spPr>
        <a:xfrm>
          <a:off x="1918977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公民館、認定こども園・幼稚園・保育所、児童館であり、有形固定資産減価償却率が低くなっている施設は、道路、橋りょう・トンネル、公営住宅、学校施設である。公民館については、市民協働・都市内地域分権を推進する中で市民サービスセンターへの移行を進め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年度に南部公民館を廃止したことにより、有形固定資産減価償却率の上昇を抑制できた。今後、北部公民館も廃止する予定である。児童館は、平成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八橋児童館の建替を行ったことにより、有形固定資産減価償却率が前年度に比べ低下している。今後、学校施設の適正配置に伴い児童館も見直す必要があることから、こうした動きと整合を図りつつ、老朽化対策等を進める。道路については、類似団体平均を下回っているが、今後老朽化していくことが想定されることから、改修によるコストの縮減・平準化を図ることとし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年度に策定した秋田市公共施設等総合管理計画に基づき、施設の長寿命化や施設保有量の見直しに取り組み、将来負担の軽減を図る。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4062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4450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327525" y="71304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4450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327525" y="5608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4450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3561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565525" y="6369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41059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714625"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87647</xdr:rowOff>
    </xdr:from>
    <xdr:ext cx="405111" cy="259045"/>
    <xdr:sp macro="" textlink="">
      <xdr:nvSpPr>
        <xdr:cNvPr id="65" name="n_2aveValue【図書館】&#10;有形固定資産減価償却率"/>
        <xdr:cNvSpPr txBox="1"/>
      </xdr:nvSpPr>
      <xdr:spPr>
        <a:xfrm>
          <a:off x="257239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97790</xdr:rowOff>
    </xdr:from>
    <xdr:to>
      <xdr:col>20</xdr:col>
      <xdr:colOff>38100</xdr:colOff>
      <xdr:row>35</xdr:row>
      <xdr:rowOff>27940</xdr:rowOff>
    </xdr:to>
    <xdr:sp macro="" textlink="">
      <xdr:nvSpPr>
        <xdr:cNvPr id="71" name="楕円 70"/>
        <xdr:cNvSpPr/>
      </xdr:nvSpPr>
      <xdr:spPr>
        <a:xfrm>
          <a:off x="3565525" y="59270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118745</xdr:rowOff>
    </xdr:from>
    <xdr:to>
      <xdr:col>15</xdr:col>
      <xdr:colOff>101600</xdr:colOff>
      <xdr:row>35</xdr:row>
      <xdr:rowOff>48895</xdr:rowOff>
    </xdr:to>
    <xdr:sp macro="" textlink="">
      <xdr:nvSpPr>
        <xdr:cNvPr id="72" name="楕円 71"/>
        <xdr:cNvSpPr/>
      </xdr:nvSpPr>
      <xdr:spPr>
        <a:xfrm>
          <a:off x="2714625"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148590</xdr:rowOff>
    </xdr:from>
    <xdr:to>
      <xdr:col>19</xdr:col>
      <xdr:colOff>177800</xdr:colOff>
      <xdr:row>34</xdr:row>
      <xdr:rowOff>169545</xdr:rowOff>
    </xdr:to>
    <xdr:cxnSp macro="">
      <xdr:nvCxnSpPr>
        <xdr:cNvPr id="73" name="直線コネクタ 72"/>
        <xdr:cNvCxnSpPr/>
      </xdr:nvCxnSpPr>
      <xdr:spPr>
        <a:xfrm flipV="1">
          <a:off x="2765425" y="5977890"/>
          <a:ext cx="850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44467</xdr:rowOff>
    </xdr:from>
    <xdr:ext cx="405111" cy="259045"/>
    <xdr:sp macro="" textlink="">
      <xdr:nvSpPr>
        <xdr:cNvPr id="74" name="n_1mainValue【図書館】&#10;有形固定資産減価償却率"/>
        <xdr:cNvSpPr txBox="1"/>
      </xdr:nvSpPr>
      <xdr:spPr>
        <a:xfrm>
          <a:off x="34105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65422</xdr:rowOff>
    </xdr:from>
    <xdr:ext cx="405111" cy="259045"/>
    <xdr:sp macro="" textlink="">
      <xdr:nvSpPr>
        <xdr:cNvPr id="75" name="n_2mainValue【図書館】&#10;有形固定資産減価償却率"/>
        <xdr:cNvSpPr txBox="1"/>
      </xdr:nvSpPr>
      <xdr:spPr>
        <a:xfrm>
          <a:off x="257239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58320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58320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9952990"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9991725"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9874250" y="70974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9991725"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9874250" y="56279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9991725"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9912350" y="6426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11225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36484</xdr:rowOff>
    </xdr:from>
    <xdr:ext cx="469744" cy="259045"/>
    <xdr:sp macro="" textlink="">
      <xdr:nvSpPr>
        <xdr:cNvPr id="109" name="n_1aveValue【図書館】&#10;一人当たり面積"/>
        <xdr:cNvSpPr txBox="1"/>
      </xdr:nvSpPr>
      <xdr:spPr>
        <a:xfrm>
          <a:off x="89250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10" name="フローチャート: 判断 109"/>
        <xdr:cNvSpPr/>
      </xdr:nvSpPr>
      <xdr:spPr>
        <a:xfrm>
          <a:off x="8270875" y="64588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36484</xdr:rowOff>
    </xdr:from>
    <xdr:ext cx="469744" cy="259045"/>
    <xdr:sp macro="" textlink="">
      <xdr:nvSpPr>
        <xdr:cNvPr id="111" name="n_2aveValue【図書館】&#10;一人当たり面積"/>
        <xdr:cNvSpPr txBox="1"/>
      </xdr:nvSpPr>
      <xdr:spPr>
        <a:xfrm>
          <a:off x="80963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58057</xdr:rowOff>
    </xdr:from>
    <xdr:to>
      <xdr:col>50</xdr:col>
      <xdr:colOff>165100</xdr:colOff>
      <xdr:row>36</xdr:row>
      <xdr:rowOff>159657</xdr:rowOff>
    </xdr:to>
    <xdr:sp macro="" textlink="">
      <xdr:nvSpPr>
        <xdr:cNvPr id="117" name="楕円 116"/>
        <xdr:cNvSpPr/>
      </xdr:nvSpPr>
      <xdr:spPr>
        <a:xfrm>
          <a:off x="911225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156028</xdr:rowOff>
    </xdr:from>
    <xdr:to>
      <xdr:col>46</xdr:col>
      <xdr:colOff>38100</xdr:colOff>
      <xdr:row>37</xdr:row>
      <xdr:rowOff>86178</xdr:rowOff>
    </xdr:to>
    <xdr:sp macro="" textlink="">
      <xdr:nvSpPr>
        <xdr:cNvPr id="118" name="楕円 117"/>
        <xdr:cNvSpPr/>
      </xdr:nvSpPr>
      <xdr:spPr>
        <a:xfrm>
          <a:off x="8270875" y="63282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108857</xdr:rowOff>
    </xdr:from>
    <xdr:to>
      <xdr:col>50</xdr:col>
      <xdr:colOff>114300</xdr:colOff>
      <xdr:row>37</xdr:row>
      <xdr:rowOff>35378</xdr:rowOff>
    </xdr:to>
    <xdr:cxnSp macro="">
      <xdr:nvCxnSpPr>
        <xdr:cNvPr id="119" name="直線コネクタ 118"/>
        <xdr:cNvCxnSpPr/>
      </xdr:nvCxnSpPr>
      <xdr:spPr>
        <a:xfrm flipV="1">
          <a:off x="8321675" y="6281057"/>
          <a:ext cx="84137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4734</xdr:rowOff>
    </xdr:from>
    <xdr:ext cx="469744" cy="259045"/>
    <xdr:sp macro="" textlink="">
      <xdr:nvSpPr>
        <xdr:cNvPr id="120" name="n_1mainValue【図書館】&#10;一人当たり面積"/>
        <xdr:cNvSpPr txBox="1"/>
      </xdr:nvSpPr>
      <xdr:spPr>
        <a:xfrm>
          <a:off x="8925002"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102705</xdr:rowOff>
    </xdr:from>
    <xdr:ext cx="469744" cy="259045"/>
    <xdr:sp macro="" textlink="">
      <xdr:nvSpPr>
        <xdr:cNvPr id="121" name="n_2mainValue【図書館】&#10;一人当たり面積"/>
        <xdr:cNvSpPr txBox="1"/>
      </xdr:nvSpPr>
      <xdr:spPr>
        <a:xfrm>
          <a:off x="80963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239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494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239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494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239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494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239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494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4062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4450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327525" y="109453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4450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327525" y="9756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4450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3561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565525" y="102339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52" name="n_1aveValue【体育館・プール】&#10;有形固定資産減価償却率"/>
        <xdr:cNvSpPr txBox="1"/>
      </xdr:nvSpPr>
      <xdr:spPr>
        <a:xfrm>
          <a:off x="341059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53" name="フローチャート: 判断 152"/>
        <xdr:cNvSpPr/>
      </xdr:nvSpPr>
      <xdr:spPr>
        <a:xfrm>
          <a:off x="2714625"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165371</xdr:rowOff>
    </xdr:from>
    <xdr:ext cx="405111" cy="259045"/>
    <xdr:sp macro="" textlink="">
      <xdr:nvSpPr>
        <xdr:cNvPr id="154" name="n_2aveValue【体育館・プール】&#10;有形固定資産減価償却率"/>
        <xdr:cNvSpPr txBox="1"/>
      </xdr:nvSpPr>
      <xdr:spPr>
        <a:xfrm>
          <a:off x="257239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60" name="楕円 159"/>
        <xdr:cNvSpPr/>
      </xdr:nvSpPr>
      <xdr:spPr>
        <a:xfrm>
          <a:off x="3565525" y="99253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8636</xdr:rowOff>
    </xdr:from>
    <xdr:to>
      <xdr:col>15</xdr:col>
      <xdr:colOff>101600</xdr:colOff>
      <xdr:row>58</xdr:row>
      <xdr:rowOff>110236</xdr:rowOff>
    </xdr:to>
    <xdr:sp macro="" textlink="">
      <xdr:nvSpPr>
        <xdr:cNvPr id="161" name="楕円 160"/>
        <xdr:cNvSpPr/>
      </xdr:nvSpPr>
      <xdr:spPr>
        <a:xfrm>
          <a:off x="2714625"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32004</xdr:rowOff>
    </xdr:from>
    <xdr:to>
      <xdr:col>19</xdr:col>
      <xdr:colOff>177800</xdr:colOff>
      <xdr:row>58</xdr:row>
      <xdr:rowOff>59436</xdr:rowOff>
    </xdr:to>
    <xdr:cxnSp macro="">
      <xdr:nvCxnSpPr>
        <xdr:cNvPr id="162" name="直線コネクタ 161"/>
        <xdr:cNvCxnSpPr/>
      </xdr:nvCxnSpPr>
      <xdr:spPr>
        <a:xfrm flipV="1">
          <a:off x="2765425" y="9976104"/>
          <a:ext cx="850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99331</xdr:rowOff>
    </xdr:from>
    <xdr:ext cx="405111" cy="259045"/>
    <xdr:sp macro="" textlink="">
      <xdr:nvSpPr>
        <xdr:cNvPr id="163" name="n_1mainValue【体育館・プール】&#10;有形固定資産減価償却率"/>
        <xdr:cNvSpPr txBox="1"/>
      </xdr:nvSpPr>
      <xdr:spPr>
        <a:xfrm>
          <a:off x="341059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126763</xdr:rowOff>
    </xdr:from>
    <xdr:ext cx="405111" cy="259045"/>
    <xdr:sp macro="" textlink="">
      <xdr:nvSpPr>
        <xdr:cNvPr id="164" name="n_2mainValue【体育館・プール】&#10;有形固定資産減価償却率"/>
        <xdr:cNvSpPr txBox="1"/>
      </xdr:nvSpPr>
      <xdr:spPr>
        <a:xfrm>
          <a:off x="257239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9952990"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9991725"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9874250" y="108859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9991725"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9874250" y="97657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9991725"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9912350" y="104739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11225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94" name="n_1aveValue【体育館・プール】&#10;一人当たり面積"/>
        <xdr:cNvSpPr txBox="1"/>
      </xdr:nvSpPr>
      <xdr:spPr>
        <a:xfrm>
          <a:off x="8925002"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95" name="フローチャート: 判断 194"/>
        <xdr:cNvSpPr/>
      </xdr:nvSpPr>
      <xdr:spPr>
        <a:xfrm>
          <a:off x="8270875" y="105288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163085</xdr:rowOff>
    </xdr:from>
    <xdr:ext cx="469744" cy="259045"/>
    <xdr:sp macro="" textlink="">
      <xdr:nvSpPr>
        <xdr:cNvPr id="196" name="n_2aveValue【体育館・プール】&#10;一人当たり面積"/>
        <xdr:cNvSpPr txBox="1"/>
      </xdr:nvSpPr>
      <xdr:spPr>
        <a:xfrm>
          <a:off x="80963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202" name="楕円 201"/>
        <xdr:cNvSpPr/>
      </xdr:nvSpPr>
      <xdr:spPr>
        <a:xfrm>
          <a:off x="911225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203" name="楕円 202"/>
        <xdr:cNvSpPr/>
      </xdr:nvSpPr>
      <xdr:spPr>
        <a:xfrm>
          <a:off x="8270875" y="105059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98298</xdr:rowOff>
    </xdr:to>
    <xdr:cxnSp macro="">
      <xdr:nvCxnSpPr>
        <xdr:cNvPr id="204" name="直線コネクタ 203"/>
        <xdr:cNvCxnSpPr/>
      </xdr:nvCxnSpPr>
      <xdr:spPr>
        <a:xfrm flipV="1">
          <a:off x="8321675" y="10552176"/>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135653</xdr:rowOff>
    </xdr:from>
    <xdr:ext cx="469744" cy="259045"/>
    <xdr:sp macro="" textlink="">
      <xdr:nvSpPr>
        <xdr:cNvPr id="205" name="n_1mainValue【体育館・プール】&#10;一人当たり面積"/>
        <xdr:cNvSpPr txBox="1"/>
      </xdr:nvSpPr>
      <xdr:spPr>
        <a:xfrm>
          <a:off x="8925002"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06" name="n_2mainValue【体育館・プール】&#10;一人当たり面積"/>
        <xdr:cNvSpPr txBox="1"/>
      </xdr:nvSpPr>
      <xdr:spPr>
        <a:xfrm>
          <a:off x="80963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494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4062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4450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327525" y="144581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4450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327525" y="132786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4450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3561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565525" y="140416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37" name="n_1aveValue【福祉施設】&#10;有形固定資産減価償却率"/>
        <xdr:cNvSpPr txBox="1"/>
      </xdr:nvSpPr>
      <xdr:spPr>
        <a:xfrm>
          <a:off x="341059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38" name="フローチャート: 判断 237"/>
        <xdr:cNvSpPr/>
      </xdr:nvSpPr>
      <xdr:spPr>
        <a:xfrm>
          <a:off x="2714625"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96029</xdr:rowOff>
    </xdr:from>
    <xdr:ext cx="405111" cy="259045"/>
    <xdr:sp macro="" textlink="">
      <xdr:nvSpPr>
        <xdr:cNvPr id="239" name="n_2aveValue【福祉施設】&#10;有形固定資産減価償却率"/>
        <xdr:cNvSpPr txBox="1"/>
      </xdr:nvSpPr>
      <xdr:spPr>
        <a:xfrm>
          <a:off x="257239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71882</xdr:rowOff>
    </xdr:from>
    <xdr:to>
      <xdr:col>20</xdr:col>
      <xdr:colOff>38100</xdr:colOff>
      <xdr:row>81</xdr:row>
      <xdr:rowOff>2032</xdr:rowOff>
    </xdr:to>
    <xdr:sp macro="" textlink="">
      <xdr:nvSpPr>
        <xdr:cNvPr id="245" name="楕円 244"/>
        <xdr:cNvSpPr/>
      </xdr:nvSpPr>
      <xdr:spPr>
        <a:xfrm>
          <a:off x="3565525" y="1378788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78739</xdr:rowOff>
    </xdr:from>
    <xdr:to>
      <xdr:col>15</xdr:col>
      <xdr:colOff>101600</xdr:colOff>
      <xdr:row>81</xdr:row>
      <xdr:rowOff>8889</xdr:rowOff>
    </xdr:to>
    <xdr:sp macro="" textlink="">
      <xdr:nvSpPr>
        <xdr:cNvPr id="246" name="楕円 245"/>
        <xdr:cNvSpPr/>
      </xdr:nvSpPr>
      <xdr:spPr>
        <a:xfrm>
          <a:off x="2714625"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122682</xdr:rowOff>
    </xdr:from>
    <xdr:to>
      <xdr:col>19</xdr:col>
      <xdr:colOff>177800</xdr:colOff>
      <xdr:row>80</xdr:row>
      <xdr:rowOff>129539</xdr:rowOff>
    </xdr:to>
    <xdr:cxnSp macro="">
      <xdr:nvCxnSpPr>
        <xdr:cNvPr id="247" name="直線コネクタ 246"/>
        <xdr:cNvCxnSpPr/>
      </xdr:nvCxnSpPr>
      <xdr:spPr>
        <a:xfrm flipV="1">
          <a:off x="2765425" y="13838682"/>
          <a:ext cx="850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18559</xdr:rowOff>
    </xdr:from>
    <xdr:ext cx="405111" cy="259045"/>
    <xdr:sp macro="" textlink="">
      <xdr:nvSpPr>
        <xdr:cNvPr id="248" name="n_1mainValue【福祉施設】&#10;有形固定資産減価償却率"/>
        <xdr:cNvSpPr txBox="1"/>
      </xdr:nvSpPr>
      <xdr:spPr>
        <a:xfrm>
          <a:off x="341059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249" name="n_2mainValue【福祉施設】&#10;有形固定資産減価償却率"/>
        <xdr:cNvSpPr txBox="1"/>
      </xdr:nvSpPr>
      <xdr:spPr>
        <a:xfrm>
          <a:off x="257239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9952990"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9991725"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9874250" y="14770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9991725"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9874250" y="13436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9991725"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9912350" y="14211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11225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81" name="n_1aveValue【福祉施設】&#10;一人当たり面積"/>
        <xdr:cNvSpPr txBox="1"/>
      </xdr:nvSpPr>
      <xdr:spPr>
        <a:xfrm>
          <a:off x="892500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82" name="フローチャート: 判断 281"/>
        <xdr:cNvSpPr/>
      </xdr:nvSpPr>
      <xdr:spPr>
        <a:xfrm>
          <a:off x="8270875" y="14224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83" name="n_2aveValue【福祉施設】&#10;一人当たり面積"/>
        <xdr:cNvSpPr txBox="1"/>
      </xdr:nvSpPr>
      <xdr:spPr>
        <a:xfrm>
          <a:off x="80963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289" name="楕円 288"/>
        <xdr:cNvSpPr/>
      </xdr:nvSpPr>
      <xdr:spPr>
        <a:xfrm>
          <a:off x="911225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88900</xdr:rowOff>
    </xdr:from>
    <xdr:to>
      <xdr:col>46</xdr:col>
      <xdr:colOff>38100</xdr:colOff>
      <xdr:row>85</xdr:row>
      <xdr:rowOff>19050</xdr:rowOff>
    </xdr:to>
    <xdr:sp macro="" textlink="">
      <xdr:nvSpPr>
        <xdr:cNvPr id="290" name="楕円 289"/>
        <xdr:cNvSpPr/>
      </xdr:nvSpPr>
      <xdr:spPr>
        <a:xfrm>
          <a:off x="8270875" y="14490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85</xdr:row>
      <xdr:rowOff>19050</xdr:rowOff>
    </xdr:to>
    <xdr:cxnSp macro="">
      <xdr:nvCxnSpPr>
        <xdr:cNvPr id="291" name="直線コネクタ 290"/>
        <xdr:cNvCxnSpPr/>
      </xdr:nvCxnSpPr>
      <xdr:spPr>
        <a:xfrm>
          <a:off x="8321675" y="14541500"/>
          <a:ext cx="8413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292" name="n_1mainValue【福祉施設】&#10;一人当たり面積"/>
        <xdr:cNvSpPr txBox="1"/>
      </xdr:nvSpPr>
      <xdr:spPr>
        <a:xfrm>
          <a:off x="8925002"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293" name="n_2mainValue【福祉施設】&#10;一人当たり面積"/>
        <xdr:cNvSpPr txBox="1"/>
      </xdr:nvSpPr>
      <xdr:spPr>
        <a:xfrm>
          <a:off x="80963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040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494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4062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4450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327525" y="18646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4450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32752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4450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3561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565525" y="180809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326" name="n_1aveValue【市民会館】&#10;有形固定資産減価償却率"/>
        <xdr:cNvSpPr txBox="1"/>
      </xdr:nvSpPr>
      <xdr:spPr>
        <a:xfrm>
          <a:off x="341059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27" name="フローチャート: 判断 326"/>
        <xdr:cNvSpPr/>
      </xdr:nvSpPr>
      <xdr:spPr>
        <a:xfrm>
          <a:off x="2714625"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95266</xdr:rowOff>
    </xdr:from>
    <xdr:ext cx="405111" cy="259045"/>
    <xdr:sp macro="" textlink="">
      <xdr:nvSpPr>
        <xdr:cNvPr id="328" name="n_2aveValue【市民会館】&#10;有形固定資産減価償却率"/>
        <xdr:cNvSpPr txBox="1"/>
      </xdr:nvSpPr>
      <xdr:spPr>
        <a:xfrm>
          <a:off x="257239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103505</xdr:rowOff>
    </xdr:from>
    <xdr:to>
      <xdr:col>20</xdr:col>
      <xdr:colOff>38100</xdr:colOff>
      <xdr:row>103</xdr:row>
      <xdr:rowOff>33655</xdr:rowOff>
    </xdr:to>
    <xdr:sp macro="" textlink="">
      <xdr:nvSpPr>
        <xdr:cNvPr id="334" name="楕円 333"/>
        <xdr:cNvSpPr/>
      </xdr:nvSpPr>
      <xdr:spPr>
        <a:xfrm>
          <a:off x="3565525" y="175914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128270</xdr:rowOff>
    </xdr:from>
    <xdr:to>
      <xdr:col>15</xdr:col>
      <xdr:colOff>101600</xdr:colOff>
      <xdr:row>103</xdr:row>
      <xdr:rowOff>58420</xdr:rowOff>
    </xdr:to>
    <xdr:sp macro="" textlink="">
      <xdr:nvSpPr>
        <xdr:cNvPr id="335" name="楕円 334"/>
        <xdr:cNvSpPr/>
      </xdr:nvSpPr>
      <xdr:spPr>
        <a:xfrm>
          <a:off x="2714625"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154305</xdr:rowOff>
    </xdr:from>
    <xdr:to>
      <xdr:col>19</xdr:col>
      <xdr:colOff>177800</xdr:colOff>
      <xdr:row>103</xdr:row>
      <xdr:rowOff>7620</xdr:rowOff>
    </xdr:to>
    <xdr:cxnSp macro="">
      <xdr:nvCxnSpPr>
        <xdr:cNvPr id="336" name="直線コネクタ 335"/>
        <xdr:cNvCxnSpPr/>
      </xdr:nvCxnSpPr>
      <xdr:spPr>
        <a:xfrm flipV="1">
          <a:off x="2765425" y="17642205"/>
          <a:ext cx="8509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50182</xdr:rowOff>
    </xdr:from>
    <xdr:ext cx="405111" cy="259045"/>
    <xdr:sp macro="" textlink="">
      <xdr:nvSpPr>
        <xdr:cNvPr id="337" name="n_1mainValue【市民会館】&#10;有形固定資産減価償却率"/>
        <xdr:cNvSpPr txBox="1"/>
      </xdr:nvSpPr>
      <xdr:spPr>
        <a:xfrm>
          <a:off x="341059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38" name="n_2mainValue【市民会館】&#10;有形固定資産減価償却率"/>
        <xdr:cNvSpPr txBox="1"/>
      </xdr:nvSpPr>
      <xdr:spPr>
        <a:xfrm>
          <a:off x="257239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9952990"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9991725"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9874250" y="1863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9991725"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9874250" y="1717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9991725"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9912350" y="18046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11225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70" name="n_1aveValue【市民会館】&#10;一人当たり面積"/>
        <xdr:cNvSpPr txBox="1"/>
      </xdr:nvSpPr>
      <xdr:spPr>
        <a:xfrm>
          <a:off x="8925002"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71" name="フローチャート: 判断 370"/>
        <xdr:cNvSpPr/>
      </xdr:nvSpPr>
      <xdr:spPr>
        <a:xfrm>
          <a:off x="8270875" y="18077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167657</xdr:rowOff>
    </xdr:from>
    <xdr:ext cx="469744" cy="259045"/>
    <xdr:sp macro="" textlink="">
      <xdr:nvSpPr>
        <xdr:cNvPr id="372" name="n_2aveValue【市民会館】&#10;一人当たり面積"/>
        <xdr:cNvSpPr txBox="1"/>
      </xdr:nvSpPr>
      <xdr:spPr>
        <a:xfrm>
          <a:off x="80963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378" name="楕円 377"/>
        <xdr:cNvSpPr/>
      </xdr:nvSpPr>
      <xdr:spPr>
        <a:xfrm>
          <a:off x="911225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379" name="楕円 378"/>
        <xdr:cNvSpPr/>
      </xdr:nvSpPr>
      <xdr:spPr>
        <a:xfrm>
          <a:off x="8270875" y="179933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41911</xdr:rowOff>
    </xdr:to>
    <xdr:cxnSp macro="">
      <xdr:nvCxnSpPr>
        <xdr:cNvPr id="380" name="直線コネクタ 379"/>
        <xdr:cNvCxnSpPr/>
      </xdr:nvCxnSpPr>
      <xdr:spPr>
        <a:xfrm flipV="1">
          <a:off x="8321675" y="18036539"/>
          <a:ext cx="841375"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101616</xdr:rowOff>
    </xdr:from>
    <xdr:ext cx="469744" cy="259045"/>
    <xdr:sp macro="" textlink="">
      <xdr:nvSpPr>
        <xdr:cNvPr id="381" name="n_1mainValue【市民会館】&#10;一人当たり面積"/>
        <xdr:cNvSpPr txBox="1"/>
      </xdr:nvSpPr>
      <xdr:spPr>
        <a:xfrm>
          <a:off x="8925002"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382" name="n_2mainValue【市民会館】&#10;一人当たり面積"/>
        <xdr:cNvSpPr txBox="1"/>
      </xdr:nvSpPr>
      <xdr:spPr>
        <a:xfrm>
          <a:off x="80963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5509239"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5547975"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5420975" y="70446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5547975"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5420975" y="59493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5547975"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5459075"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465897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415" name="n_1aveValue【一般廃棄物処理施設】&#10;有形固定資産減価償却率"/>
        <xdr:cNvSpPr txBox="1"/>
      </xdr:nvSpPr>
      <xdr:spPr>
        <a:xfrm>
          <a:off x="14504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xdr:cNvSpPr/>
      </xdr:nvSpPr>
      <xdr:spPr>
        <a:xfrm>
          <a:off x="138176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417" name="n_2aveValue【一般廃棄物処理施設】&#10;有形固定資産減価償却率"/>
        <xdr:cNvSpPr txBox="1"/>
      </xdr:nvSpPr>
      <xdr:spPr>
        <a:xfrm>
          <a:off x="13675369"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23" name="楕円 422"/>
        <xdr:cNvSpPr/>
      </xdr:nvSpPr>
      <xdr:spPr>
        <a:xfrm>
          <a:off x="14658975"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4" name="楕円 423"/>
        <xdr:cNvSpPr/>
      </xdr:nvSpPr>
      <xdr:spPr>
        <a:xfrm>
          <a:off x="138176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34290</xdr:rowOff>
    </xdr:to>
    <xdr:cxnSp macro="">
      <xdr:nvCxnSpPr>
        <xdr:cNvPr id="425" name="直線コネクタ 424"/>
        <xdr:cNvCxnSpPr/>
      </xdr:nvCxnSpPr>
      <xdr:spPr>
        <a:xfrm flipV="1">
          <a:off x="13868400" y="6461760"/>
          <a:ext cx="8413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26" name="n_1mainValue【一般廃棄物処理施設】&#10;有形固定資産減価償却率"/>
        <xdr:cNvSpPr txBox="1"/>
      </xdr:nvSpPr>
      <xdr:spPr>
        <a:xfrm>
          <a:off x="14504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27" name="n_2mainValue【一般廃棄物処理施設】&#10;有形固定資産減価償却率"/>
        <xdr:cNvSpPr txBox="1"/>
      </xdr:nvSpPr>
      <xdr:spPr>
        <a:xfrm>
          <a:off x="13675369"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71438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687087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687087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687087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68162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10559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10947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0977225" y="72052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10947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0977225" y="56507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10947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10058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0215225" y="64239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459" name="n_1aveValue【一般廃棄物処理施設】&#10;一人当たり有形固定資産（償却資産）額"/>
        <xdr:cNvSpPr txBox="1"/>
      </xdr:nvSpPr>
      <xdr:spPr>
        <a:xfrm>
          <a:off x="1999566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60" name="フローチャート: 判断 459"/>
        <xdr:cNvSpPr/>
      </xdr:nvSpPr>
      <xdr:spPr>
        <a:xfrm>
          <a:off x="19364325"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104906</xdr:rowOff>
    </xdr:from>
    <xdr:ext cx="534377" cy="259045"/>
    <xdr:sp macro="" textlink="">
      <xdr:nvSpPr>
        <xdr:cNvPr id="461" name="n_2aveValue【一般廃棄物処理施設】&#10;一人当たり有形固定資産（償却資産）額"/>
        <xdr:cNvSpPr txBox="1"/>
      </xdr:nvSpPr>
      <xdr:spPr>
        <a:xfrm>
          <a:off x="19166986"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112471</xdr:rowOff>
    </xdr:from>
    <xdr:to>
      <xdr:col>112</xdr:col>
      <xdr:colOff>38100</xdr:colOff>
      <xdr:row>35</xdr:row>
      <xdr:rowOff>42621</xdr:rowOff>
    </xdr:to>
    <xdr:sp macro="" textlink="">
      <xdr:nvSpPr>
        <xdr:cNvPr id="467" name="楕円 466"/>
        <xdr:cNvSpPr/>
      </xdr:nvSpPr>
      <xdr:spPr>
        <a:xfrm>
          <a:off x="20215225" y="594177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121247</xdr:rowOff>
    </xdr:from>
    <xdr:to>
      <xdr:col>107</xdr:col>
      <xdr:colOff>101600</xdr:colOff>
      <xdr:row>35</xdr:row>
      <xdr:rowOff>51397</xdr:rowOff>
    </xdr:to>
    <xdr:sp macro="" textlink="">
      <xdr:nvSpPr>
        <xdr:cNvPr id="468" name="楕円 467"/>
        <xdr:cNvSpPr/>
      </xdr:nvSpPr>
      <xdr:spPr>
        <a:xfrm>
          <a:off x="19364325" y="59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163271</xdr:rowOff>
    </xdr:from>
    <xdr:to>
      <xdr:col>111</xdr:col>
      <xdr:colOff>177800</xdr:colOff>
      <xdr:row>35</xdr:row>
      <xdr:rowOff>597</xdr:rowOff>
    </xdr:to>
    <xdr:cxnSp macro="">
      <xdr:nvCxnSpPr>
        <xdr:cNvPr id="469" name="直線コネクタ 468"/>
        <xdr:cNvCxnSpPr/>
      </xdr:nvCxnSpPr>
      <xdr:spPr>
        <a:xfrm flipV="1">
          <a:off x="19415125" y="5992571"/>
          <a:ext cx="8509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33</xdr:row>
      <xdr:rowOff>59148</xdr:rowOff>
    </xdr:from>
    <xdr:ext cx="534377" cy="259045"/>
    <xdr:sp macro="" textlink="">
      <xdr:nvSpPr>
        <xdr:cNvPr id="470" name="n_1mainValue【一般廃棄物処理施設】&#10;一人当たり有形固定資産（償却資産）額"/>
        <xdr:cNvSpPr txBox="1"/>
      </xdr:nvSpPr>
      <xdr:spPr>
        <a:xfrm>
          <a:off x="19995661" y="57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67924</xdr:rowOff>
    </xdr:from>
    <xdr:ext cx="534377" cy="259045"/>
    <xdr:sp macro="" textlink="">
      <xdr:nvSpPr>
        <xdr:cNvPr id="471" name="n_2mainValue【一般廃棄物処理施設】&#10;一人当たり有形固定資産（償却資産）額"/>
        <xdr:cNvSpPr txBox="1"/>
      </xdr:nvSpPr>
      <xdr:spPr>
        <a:xfrm>
          <a:off x="19166986" y="57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29227</xdr:rowOff>
    </xdr:from>
    <xdr:ext cx="338939" cy="259045"/>
    <xdr:sp macro="" textlink="">
      <xdr:nvSpPr>
        <xdr:cNvPr id="483" name="テキスト ボックス 482"/>
        <xdr:cNvSpPr txBox="1"/>
      </xdr:nvSpPr>
      <xdr:spPr>
        <a:xfrm>
          <a:off x="11506986"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1" name="テキスト ボックス 490"/>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xdr:rowOff>
    </xdr:from>
    <xdr:to>
      <xdr:col>85</xdr:col>
      <xdr:colOff>126364</xdr:colOff>
      <xdr:row>62</xdr:row>
      <xdr:rowOff>89154</xdr:rowOff>
    </xdr:to>
    <xdr:cxnSp macro="">
      <xdr:nvCxnSpPr>
        <xdr:cNvPr id="493" name="直線コネクタ 492"/>
        <xdr:cNvCxnSpPr/>
      </xdr:nvCxnSpPr>
      <xdr:spPr>
        <a:xfrm flipV="1">
          <a:off x="15509239" y="9610344"/>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92981</xdr:rowOff>
    </xdr:from>
    <xdr:ext cx="405111" cy="259045"/>
    <xdr:sp macro="" textlink="">
      <xdr:nvSpPr>
        <xdr:cNvPr id="494" name="【保健センター・保健所】&#10;有形固定資産減価償却率最小値テキスト"/>
        <xdr:cNvSpPr txBox="1"/>
      </xdr:nvSpPr>
      <xdr:spPr>
        <a:xfrm>
          <a:off x="15547975"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89154</xdr:rowOff>
    </xdr:from>
    <xdr:to>
      <xdr:col>86</xdr:col>
      <xdr:colOff>25400</xdr:colOff>
      <xdr:row>62</xdr:row>
      <xdr:rowOff>89154</xdr:rowOff>
    </xdr:to>
    <xdr:cxnSp macro="">
      <xdr:nvCxnSpPr>
        <xdr:cNvPr id="495" name="直線コネクタ 494"/>
        <xdr:cNvCxnSpPr/>
      </xdr:nvCxnSpPr>
      <xdr:spPr>
        <a:xfrm>
          <a:off x="15420975" y="107190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127271</xdr:rowOff>
    </xdr:from>
    <xdr:ext cx="405111" cy="259045"/>
    <xdr:sp macro="" textlink="">
      <xdr:nvSpPr>
        <xdr:cNvPr id="496" name="【保健センター・保健所】&#10;有形固定資産減価償却率最大値テキスト"/>
        <xdr:cNvSpPr txBox="1"/>
      </xdr:nvSpPr>
      <xdr:spPr>
        <a:xfrm>
          <a:off x="15547975"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xdr:rowOff>
    </xdr:from>
    <xdr:to>
      <xdr:col>86</xdr:col>
      <xdr:colOff>25400</xdr:colOff>
      <xdr:row>56</xdr:row>
      <xdr:rowOff>9144</xdr:rowOff>
    </xdr:to>
    <xdr:cxnSp macro="">
      <xdr:nvCxnSpPr>
        <xdr:cNvPr id="497" name="直線コネクタ 496"/>
        <xdr:cNvCxnSpPr/>
      </xdr:nvCxnSpPr>
      <xdr:spPr>
        <a:xfrm>
          <a:off x="15420975" y="96103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89933</xdr:rowOff>
    </xdr:from>
    <xdr:ext cx="405111" cy="259045"/>
    <xdr:sp macro="" textlink="">
      <xdr:nvSpPr>
        <xdr:cNvPr id="498" name="【保健センター・保健所】&#10;有形固定資産減価償却率平均値テキスト"/>
        <xdr:cNvSpPr txBox="1"/>
      </xdr:nvSpPr>
      <xdr:spPr>
        <a:xfrm>
          <a:off x="15547975" y="1003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499" name="フローチャート: 判断 498"/>
        <xdr:cNvSpPr/>
      </xdr:nvSpPr>
      <xdr:spPr>
        <a:xfrm>
          <a:off x="15459075" y="1005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152654</xdr:rowOff>
    </xdr:from>
    <xdr:to>
      <xdr:col>81</xdr:col>
      <xdr:colOff>101600</xdr:colOff>
      <xdr:row>59</xdr:row>
      <xdr:rowOff>82804</xdr:rowOff>
    </xdr:to>
    <xdr:sp macro="" textlink="">
      <xdr:nvSpPr>
        <xdr:cNvPr id="500" name="フローチャート: 判断 499"/>
        <xdr:cNvSpPr/>
      </xdr:nvSpPr>
      <xdr:spPr>
        <a:xfrm>
          <a:off x="14658975"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73931</xdr:rowOff>
    </xdr:from>
    <xdr:ext cx="405111" cy="259045"/>
    <xdr:sp macro="" textlink="">
      <xdr:nvSpPr>
        <xdr:cNvPr id="501" name="n_1aveValue【保健センター・保健所】&#10;有形固定資産減価償却率"/>
        <xdr:cNvSpPr txBox="1"/>
      </xdr:nvSpPr>
      <xdr:spPr>
        <a:xfrm>
          <a:off x="14504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502" name="フローチャート: 判断 501"/>
        <xdr:cNvSpPr/>
      </xdr:nvSpPr>
      <xdr:spPr>
        <a:xfrm>
          <a:off x="138176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19067</xdr:rowOff>
    </xdr:from>
    <xdr:ext cx="405111" cy="259045"/>
    <xdr:sp macro="" textlink="">
      <xdr:nvSpPr>
        <xdr:cNvPr id="503" name="n_2aveValue【保健センター・保健所】&#10;有形固定資産減価償却率"/>
        <xdr:cNvSpPr txBox="1"/>
      </xdr:nvSpPr>
      <xdr:spPr>
        <a:xfrm>
          <a:off x="13675369"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58928</xdr:rowOff>
    </xdr:from>
    <xdr:to>
      <xdr:col>81</xdr:col>
      <xdr:colOff>101600</xdr:colOff>
      <xdr:row>55</xdr:row>
      <xdr:rowOff>160528</xdr:rowOff>
    </xdr:to>
    <xdr:sp macro="" textlink="">
      <xdr:nvSpPr>
        <xdr:cNvPr id="509" name="楕円 508"/>
        <xdr:cNvSpPr/>
      </xdr:nvSpPr>
      <xdr:spPr>
        <a:xfrm>
          <a:off x="14658975" y="94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118364</xdr:rowOff>
    </xdr:from>
    <xdr:to>
      <xdr:col>76</xdr:col>
      <xdr:colOff>165100</xdr:colOff>
      <xdr:row>56</xdr:row>
      <xdr:rowOff>48514</xdr:rowOff>
    </xdr:to>
    <xdr:sp macro="" textlink="">
      <xdr:nvSpPr>
        <xdr:cNvPr id="510" name="楕円 509"/>
        <xdr:cNvSpPr/>
      </xdr:nvSpPr>
      <xdr:spPr>
        <a:xfrm>
          <a:off x="138176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109728</xdr:rowOff>
    </xdr:from>
    <xdr:to>
      <xdr:col>81</xdr:col>
      <xdr:colOff>50800</xdr:colOff>
      <xdr:row>55</xdr:row>
      <xdr:rowOff>169164</xdr:rowOff>
    </xdr:to>
    <xdr:cxnSp macro="">
      <xdr:nvCxnSpPr>
        <xdr:cNvPr id="511" name="直線コネクタ 510"/>
        <xdr:cNvCxnSpPr/>
      </xdr:nvCxnSpPr>
      <xdr:spPr>
        <a:xfrm flipV="1">
          <a:off x="13868400" y="9539478"/>
          <a:ext cx="8413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5605</xdr:rowOff>
    </xdr:from>
    <xdr:ext cx="405111" cy="259045"/>
    <xdr:sp macro="" textlink="">
      <xdr:nvSpPr>
        <xdr:cNvPr id="512" name="n_1mainValue【保健センター・保健所】&#10;有形固定資産減価償却率"/>
        <xdr:cNvSpPr txBox="1"/>
      </xdr:nvSpPr>
      <xdr:spPr>
        <a:xfrm>
          <a:off x="14504044" y="92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65041</xdr:rowOff>
    </xdr:from>
    <xdr:ext cx="405111" cy="259045"/>
    <xdr:sp macro="" textlink="">
      <xdr:nvSpPr>
        <xdr:cNvPr id="513" name="n_2mainValue【保健センター・保健所】&#10;有形固定資産減価償却率"/>
        <xdr:cNvSpPr txBox="1"/>
      </xdr:nvSpPr>
      <xdr:spPr>
        <a:xfrm>
          <a:off x="13675369" y="932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37" name="直線コネクタ 536"/>
        <xdr:cNvCxnSpPr/>
      </xdr:nvCxnSpPr>
      <xdr:spPr>
        <a:xfrm flipV="1">
          <a:off x="210559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8" name="【保健センター・保健所】&#10;一人当たり面積最小値テキスト"/>
        <xdr:cNvSpPr txBox="1"/>
      </xdr:nvSpPr>
      <xdr:spPr>
        <a:xfrm>
          <a:off x="210947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9" name="直線コネクタ 538"/>
        <xdr:cNvCxnSpPr/>
      </xdr:nvCxnSpPr>
      <xdr:spPr>
        <a:xfrm>
          <a:off x="20977225" y="1101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0" name="【保健センター・保健所】&#10;一人当たり面積最大値テキスト"/>
        <xdr:cNvSpPr txBox="1"/>
      </xdr:nvSpPr>
      <xdr:spPr>
        <a:xfrm>
          <a:off x="210947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1" name="直線コネクタ 540"/>
        <xdr:cNvCxnSpPr/>
      </xdr:nvCxnSpPr>
      <xdr:spPr>
        <a:xfrm>
          <a:off x="20977225"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42" name="【保健センター・保健所】&#10;一人当たり面積平均値テキスト"/>
        <xdr:cNvSpPr txBox="1"/>
      </xdr:nvSpPr>
      <xdr:spPr>
        <a:xfrm>
          <a:off x="210947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3" name="フローチャート: 判断 542"/>
        <xdr:cNvSpPr/>
      </xdr:nvSpPr>
      <xdr:spPr>
        <a:xfrm>
          <a:off x="210058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4" name="フローチャート: 判断 543"/>
        <xdr:cNvSpPr/>
      </xdr:nvSpPr>
      <xdr:spPr>
        <a:xfrm>
          <a:off x="20215225" y="10541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545" name="n_1aveValue【保健センター・保健所】&#10;一人当たり面積"/>
        <xdr:cNvSpPr txBox="1"/>
      </xdr:nvSpPr>
      <xdr:spPr>
        <a:xfrm>
          <a:off x="2002797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46" name="フローチャート: 判断 545"/>
        <xdr:cNvSpPr/>
      </xdr:nvSpPr>
      <xdr:spPr>
        <a:xfrm>
          <a:off x="19364325"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47" name="n_2aveValue【保健センター・保健所】&#10;一人当たり面積"/>
        <xdr:cNvSpPr txBox="1"/>
      </xdr:nvSpPr>
      <xdr:spPr>
        <a:xfrm>
          <a:off x="1918977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53" name="楕円 552"/>
        <xdr:cNvSpPr/>
      </xdr:nvSpPr>
      <xdr:spPr>
        <a:xfrm>
          <a:off x="20215225" y="106553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54" name="楕円 553"/>
        <xdr:cNvSpPr/>
      </xdr:nvSpPr>
      <xdr:spPr>
        <a:xfrm>
          <a:off x="19364325"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95250</xdr:rowOff>
    </xdr:to>
    <xdr:cxnSp macro="">
      <xdr:nvCxnSpPr>
        <xdr:cNvPr id="555" name="直線コネクタ 554"/>
        <xdr:cNvCxnSpPr/>
      </xdr:nvCxnSpPr>
      <xdr:spPr>
        <a:xfrm flipV="1">
          <a:off x="19415125" y="10706100"/>
          <a:ext cx="850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556" name="n_1mainValue【保健センター・保健所】&#10;一人当たり面積"/>
        <xdr:cNvSpPr txBox="1"/>
      </xdr:nvSpPr>
      <xdr:spPr>
        <a:xfrm>
          <a:off x="2002797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557" name="n_2mainValue【保健センター・保健所】&#10;一人当たり面積"/>
        <xdr:cNvSpPr txBox="1"/>
      </xdr:nvSpPr>
      <xdr:spPr>
        <a:xfrm>
          <a:off x="1918977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144286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144286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0" name="直線コネクタ 579"/>
        <xdr:cNvCxnSpPr/>
      </xdr:nvCxnSpPr>
      <xdr:spPr>
        <a:xfrm flipV="1">
          <a:off x="15509239"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1" name="【消防施設】&#10;有形固定資産減価償却率最小値テキスト"/>
        <xdr:cNvSpPr txBox="1"/>
      </xdr:nvSpPr>
      <xdr:spPr>
        <a:xfrm>
          <a:off x="15547975"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2" name="直線コネクタ 581"/>
        <xdr:cNvCxnSpPr/>
      </xdr:nvCxnSpPr>
      <xdr:spPr>
        <a:xfrm>
          <a:off x="15420975" y="14817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3" name="【消防施設】&#10;有形固定資産減価償却率最大値テキスト"/>
        <xdr:cNvSpPr txBox="1"/>
      </xdr:nvSpPr>
      <xdr:spPr>
        <a:xfrm>
          <a:off x="15547975"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4" name="直線コネクタ 583"/>
        <xdr:cNvCxnSpPr/>
      </xdr:nvCxnSpPr>
      <xdr:spPr>
        <a:xfrm>
          <a:off x="15420975" y="134820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85" name="【消防施設】&#10;有形固定資産減価償却率平均値テキスト"/>
        <xdr:cNvSpPr txBox="1"/>
      </xdr:nvSpPr>
      <xdr:spPr>
        <a:xfrm>
          <a:off x="15547975"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86" name="フローチャート: 判断 585"/>
        <xdr:cNvSpPr/>
      </xdr:nvSpPr>
      <xdr:spPr>
        <a:xfrm>
          <a:off x="15459075"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87" name="フローチャート: 判断 586"/>
        <xdr:cNvSpPr/>
      </xdr:nvSpPr>
      <xdr:spPr>
        <a:xfrm>
          <a:off x="146589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88" name="n_1aveValue【消防施設】&#10;有形固定資産減価償却率"/>
        <xdr:cNvSpPr txBox="1"/>
      </xdr:nvSpPr>
      <xdr:spPr>
        <a:xfrm>
          <a:off x="14504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89" name="フローチャート: 判断 588"/>
        <xdr:cNvSpPr/>
      </xdr:nvSpPr>
      <xdr:spPr>
        <a:xfrm>
          <a:off x="138176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90" name="n_2aveValue【消防施設】&#10;有形固定資産減価償却率"/>
        <xdr:cNvSpPr txBox="1"/>
      </xdr:nvSpPr>
      <xdr:spPr>
        <a:xfrm>
          <a:off x="13675369"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1" name="テキスト ボックス 590"/>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145035</xdr:rowOff>
    </xdr:from>
    <xdr:to>
      <xdr:col>81</xdr:col>
      <xdr:colOff>101600</xdr:colOff>
      <xdr:row>82</xdr:row>
      <xdr:rowOff>75185</xdr:rowOff>
    </xdr:to>
    <xdr:sp macro="" textlink="">
      <xdr:nvSpPr>
        <xdr:cNvPr id="596" name="楕円 595"/>
        <xdr:cNvSpPr/>
      </xdr:nvSpPr>
      <xdr:spPr>
        <a:xfrm>
          <a:off x="14658975"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597" name="楕円 596"/>
        <xdr:cNvSpPr/>
      </xdr:nvSpPr>
      <xdr:spPr>
        <a:xfrm>
          <a:off x="138176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82</xdr:row>
      <xdr:rowOff>24385</xdr:rowOff>
    </xdr:to>
    <xdr:cxnSp macro="">
      <xdr:nvCxnSpPr>
        <xdr:cNvPr id="598" name="直線コネクタ 597"/>
        <xdr:cNvCxnSpPr/>
      </xdr:nvCxnSpPr>
      <xdr:spPr>
        <a:xfrm>
          <a:off x="13868400" y="14016989"/>
          <a:ext cx="841375"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599" name="n_1mainValue【消防施設】&#10;有形固定資産減価償却率"/>
        <xdr:cNvSpPr txBox="1"/>
      </xdr:nvSpPr>
      <xdr:spPr>
        <a:xfrm>
          <a:off x="14504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00" name="n_2mainValue【消防施設】&#10;有形固定資産減価償却率"/>
        <xdr:cNvSpPr txBox="1"/>
      </xdr:nvSpPr>
      <xdr:spPr>
        <a:xfrm>
          <a:off x="13675369"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1" name="直線コネクタ 610"/>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2" name="テキスト ボックス 611"/>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3" name="直線コネクタ 612"/>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4" name="テキスト ボックス 613"/>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5" name="直線コネクタ 614"/>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6" name="テキスト ボックス 615"/>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7" name="直線コネクタ 616"/>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8" name="テキスト ボックス 617"/>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9" name="直線コネクタ 618"/>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0" name="テキスト ボックス 619"/>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1" name="直線コネクタ 620"/>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2" name="テキスト ボックス 621"/>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26" name="直線コネクタ 625"/>
        <xdr:cNvCxnSpPr/>
      </xdr:nvCxnSpPr>
      <xdr:spPr>
        <a:xfrm flipV="1">
          <a:off x="210559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27" name="【消防施設】&#10;一人当たり面積最小値テキスト"/>
        <xdr:cNvSpPr txBox="1"/>
      </xdr:nvSpPr>
      <xdr:spPr>
        <a:xfrm>
          <a:off x="210947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28" name="直線コネクタ 627"/>
        <xdr:cNvCxnSpPr/>
      </xdr:nvCxnSpPr>
      <xdr:spPr>
        <a:xfrm>
          <a:off x="20977225" y="1476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9" name="【消防施設】&#10;一人当たり面積最大値テキスト"/>
        <xdr:cNvSpPr txBox="1"/>
      </xdr:nvSpPr>
      <xdr:spPr>
        <a:xfrm>
          <a:off x="210947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0" name="直線コネクタ 629"/>
        <xdr:cNvCxnSpPr/>
      </xdr:nvCxnSpPr>
      <xdr:spPr>
        <a:xfrm>
          <a:off x="20977225" y="1337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1" name="【消防施設】&#10;一人当たり面積平均値テキスト"/>
        <xdr:cNvSpPr txBox="1"/>
      </xdr:nvSpPr>
      <xdr:spPr>
        <a:xfrm>
          <a:off x="210947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2" name="フローチャート: 判断 631"/>
        <xdr:cNvSpPr/>
      </xdr:nvSpPr>
      <xdr:spPr>
        <a:xfrm>
          <a:off x="210058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3" name="フローチャート: 判断 632"/>
        <xdr:cNvSpPr/>
      </xdr:nvSpPr>
      <xdr:spPr>
        <a:xfrm>
          <a:off x="20215225" y="141115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145341</xdr:rowOff>
    </xdr:from>
    <xdr:ext cx="469744" cy="259045"/>
    <xdr:sp macro="" textlink="">
      <xdr:nvSpPr>
        <xdr:cNvPr id="634" name="n_1aveValue【消防施設】&#10;一人当たり面積"/>
        <xdr:cNvSpPr txBox="1"/>
      </xdr:nvSpPr>
      <xdr:spPr>
        <a:xfrm>
          <a:off x="2002797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35" name="フローチャート: 判断 634"/>
        <xdr:cNvSpPr/>
      </xdr:nvSpPr>
      <xdr:spPr>
        <a:xfrm>
          <a:off x="19364325"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39206</xdr:rowOff>
    </xdr:from>
    <xdr:ext cx="469744" cy="259045"/>
    <xdr:sp macro="" textlink="">
      <xdr:nvSpPr>
        <xdr:cNvPr id="636" name="n_2aveValue【消防施設】&#10;一人当たり面積"/>
        <xdr:cNvSpPr txBox="1"/>
      </xdr:nvSpPr>
      <xdr:spPr>
        <a:xfrm>
          <a:off x="1918977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7" name="テキスト ボックス 63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126093</xdr:rowOff>
    </xdr:from>
    <xdr:to>
      <xdr:col>112</xdr:col>
      <xdr:colOff>38100</xdr:colOff>
      <xdr:row>80</xdr:row>
      <xdr:rowOff>56243</xdr:rowOff>
    </xdr:to>
    <xdr:sp macro="" textlink="">
      <xdr:nvSpPr>
        <xdr:cNvPr id="642" name="楕円 641"/>
        <xdr:cNvSpPr/>
      </xdr:nvSpPr>
      <xdr:spPr>
        <a:xfrm>
          <a:off x="20215225" y="136706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3629</xdr:rowOff>
    </xdr:from>
    <xdr:to>
      <xdr:col>107</xdr:col>
      <xdr:colOff>101600</xdr:colOff>
      <xdr:row>80</xdr:row>
      <xdr:rowOff>105229</xdr:rowOff>
    </xdr:to>
    <xdr:sp macro="" textlink="">
      <xdr:nvSpPr>
        <xdr:cNvPr id="643" name="楕円 642"/>
        <xdr:cNvSpPr/>
      </xdr:nvSpPr>
      <xdr:spPr>
        <a:xfrm>
          <a:off x="19364325"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5443</xdr:rowOff>
    </xdr:from>
    <xdr:to>
      <xdr:col>111</xdr:col>
      <xdr:colOff>177800</xdr:colOff>
      <xdr:row>80</xdr:row>
      <xdr:rowOff>54429</xdr:rowOff>
    </xdr:to>
    <xdr:cxnSp macro="">
      <xdr:nvCxnSpPr>
        <xdr:cNvPr id="644" name="直線コネクタ 643"/>
        <xdr:cNvCxnSpPr/>
      </xdr:nvCxnSpPr>
      <xdr:spPr>
        <a:xfrm flipV="1">
          <a:off x="19415125" y="13721443"/>
          <a:ext cx="850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72770</xdr:rowOff>
    </xdr:from>
    <xdr:ext cx="469744" cy="259045"/>
    <xdr:sp macro="" textlink="">
      <xdr:nvSpPr>
        <xdr:cNvPr id="645" name="n_1mainValue【消防施設】&#10;一人当たり面積"/>
        <xdr:cNvSpPr txBox="1"/>
      </xdr:nvSpPr>
      <xdr:spPr>
        <a:xfrm>
          <a:off x="2002797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121756</xdr:rowOff>
    </xdr:from>
    <xdr:ext cx="469744" cy="259045"/>
    <xdr:sp macro="" textlink="">
      <xdr:nvSpPr>
        <xdr:cNvPr id="646" name="n_2mainValue【消防施設】&#10;一人当たり面積"/>
        <xdr:cNvSpPr txBox="1"/>
      </xdr:nvSpPr>
      <xdr:spPr>
        <a:xfrm>
          <a:off x="1918977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94162</xdr:rowOff>
    </xdr:to>
    <xdr:cxnSp macro="">
      <xdr:nvCxnSpPr>
        <xdr:cNvPr id="672" name="直線コネクタ 671"/>
        <xdr:cNvCxnSpPr/>
      </xdr:nvCxnSpPr>
      <xdr:spPr>
        <a:xfrm flipV="1">
          <a:off x="15509239" y="17224466"/>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97989</xdr:rowOff>
    </xdr:from>
    <xdr:ext cx="405111" cy="259045"/>
    <xdr:sp macro="" textlink="">
      <xdr:nvSpPr>
        <xdr:cNvPr id="673" name="【庁舎】&#10;有形固定資産減価償却率最小値テキスト"/>
        <xdr:cNvSpPr txBox="1"/>
      </xdr:nvSpPr>
      <xdr:spPr>
        <a:xfrm>
          <a:off x="15547975" y="1844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94162</xdr:rowOff>
    </xdr:from>
    <xdr:to>
      <xdr:col>86</xdr:col>
      <xdr:colOff>25400</xdr:colOff>
      <xdr:row>107</xdr:row>
      <xdr:rowOff>94162</xdr:rowOff>
    </xdr:to>
    <xdr:cxnSp macro="">
      <xdr:nvCxnSpPr>
        <xdr:cNvPr id="674" name="直線コネクタ 673"/>
        <xdr:cNvCxnSpPr/>
      </xdr:nvCxnSpPr>
      <xdr:spPr>
        <a:xfrm>
          <a:off x="15420975" y="184393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405111" cy="259045"/>
    <xdr:sp macro="" textlink="">
      <xdr:nvSpPr>
        <xdr:cNvPr id="675" name="【庁舎】&#10;有形固定資産減価償却率最大値テキスト"/>
        <xdr:cNvSpPr txBox="1"/>
      </xdr:nvSpPr>
      <xdr:spPr>
        <a:xfrm>
          <a:off x="15547975"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676" name="直線コネクタ 675"/>
        <xdr:cNvCxnSpPr/>
      </xdr:nvCxnSpPr>
      <xdr:spPr>
        <a:xfrm>
          <a:off x="15420975" y="172244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677" name="【庁舎】&#10;有形固定資産減価償却率平均値テキスト"/>
        <xdr:cNvSpPr txBox="1"/>
      </xdr:nvSpPr>
      <xdr:spPr>
        <a:xfrm>
          <a:off x="15547975"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78" name="フローチャート: 判断 677"/>
        <xdr:cNvSpPr/>
      </xdr:nvSpPr>
      <xdr:spPr>
        <a:xfrm>
          <a:off x="15459075"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147864</xdr:rowOff>
    </xdr:from>
    <xdr:to>
      <xdr:col>81</xdr:col>
      <xdr:colOff>101600</xdr:colOff>
      <xdr:row>104</xdr:row>
      <xdr:rowOff>78014</xdr:rowOff>
    </xdr:to>
    <xdr:sp macro="" textlink="">
      <xdr:nvSpPr>
        <xdr:cNvPr id="679" name="フローチャート: 判断 678"/>
        <xdr:cNvSpPr/>
      </xdr:nvSpPr>
      <xdr:spPr>
        <a:xfrm>
          <a:off x="14658975"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94541</xdr:rowOff>
    </xdr:from>
    <xdr:ext cx="405111" cy="259045"/>
    <xdr:sp macro="" textlink="">
      <xdr:nvSpPr>
        <xdr:cNvPr id="680" name="n_1aveValue【庁舎】&#10;有形固定資産減価償却率"/>
        <xdr:cNvSpPr txBox="1"/>
      </xdr:nvSpPr>
      <xdr:spPr>
        <a:xfrm>
          <a:off x="14504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81" name="フローチャート: 判断 680"/>
        <xdr:cNvSpPr/>
      </xdr:nvSpPr>
      <xdr:spPr>
        <a:xfrm>
          <a:off x="138176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682" name="n_2aveValue【庁舎】&#10;有形固定資産減価償却率"/>
        <xdr:cNvSpPr txBox="1"/>
      </xdr:nvSpPr>
      <xdr:spPr>
        <a:xfrm>
          <a:off x="13675369"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688" name="楕円 687"/>
        <xdr:cNvSpPr/>
      </xdr:nvSpPr>
      <xdr:spPr>
        <a:xfrm>
          <a:off x="14658975"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89" name="楕円 688"/>
        <xdr:cNvSpPr/>
      </xdr:nvSpPr>
      <xdr:spPr>
        <a:xfrm>
          <a:off x="138176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107</xdr:row>
      <xdr:rowOff>134982</xdr:rowOff>
    </xdr:to>
    <xdr:cxnSp macro="">
      <xdr:nvCxnSpPr>
        <xdr:cNvPr id="690" name="直線コネクタ 689"/>
        <xdr:cNvCxnSpPr/>
      </xdr:nvCxnSpPr>
      <xdr:spPr>
        <a:xfrm>
          <a:off x="13868400" y="18078450"/>
          <a:ext cx="841375"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5459</xdr:rowOff>
    </xdr:from>
    <xdr:ext cx="405111" cy="259045"/>
    <xdr:sp macro="" textlink="">
      <xdr:nvSpPr>
        <xdr:cNvPr id="691" name="n_1mainValue【庁舎】&#10;有形固定資産減価償却率"/>
        <xdr:cNvSpPr txBox="1"/>
      </xdr:nvSpPr>
      <xdr:spPr>
        <a:xfrm>
          <a:off x="14504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92" name="n_2mainValue【庁舎】&#10;有形固定資産減価償却率"/>
        <xdr:cNvSpPr txBox="1"/>
      </xdr:nvSpPr>
      <xdr:spPr>
        <a:xfrm>
          <a:off x="13675369"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4" name="直線コネクタ 713"/>
        <xdr:cNvCxnSpPr/>
      </xdr:nvCxnSpPr>
      <xdr:spPr>
        <a:xfrm flipV="1">
          <a:off x="210559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5" name="【庁舎】&#10;一人当たり面積最小値テキスト"/>
        <xdr:cNvSpPr txBox="1"/>
      </xdr:nvSpPr>
      <xdr:spPr>
        <a:xfrm>
          <a:off x="210947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16" name="直線コネクタ 715"/>
        <xdr:cNvCxnSpPr/>
      </xdr:nvCxnSpPr>
      <xdr:spPr>
        <a:xfrm>
          <a:off x="20977225" y="18519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17" name="【庁舎】&#10;一人当たり面積最大値テキスト"/>
        <xdr:cNvSpPr txBox="1"/>
      </xdr:nvSpPr>
      <xdr:spPr>
        <a:xfrm>
          <a:off x="210947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18" name="直線コネクタ 717"/>
        <xdr:cNvCxnSpPr/>
      </xdr:nvCxnSpPr>
      <xdr:spPr>
        <a:xfrm>
          <a:off x="20977225" y="17445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19" name="【庁舎】&#10;一人当たり面積平均値テキスト"/>
        <xdr:cNvSpPr txBox="1"/>
      </xdr:nvSpPr>
      <xdr:spPr>
        <a:xfrm>
          <a:off x="210947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0" name="フローチャート: 判断 719"/>
        <xdr:cNvSpPr/>
      </xdr:nvSpPr>
      <xdr:spPr>
        <a:xfrm>
          <a:off x="210058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1" name="フローチャート: 判断 720"/>
        <xdr:cNvSpPr/>
      </xdr:nvSpPr>
      <xdr:spPr>
        <a:xfrm>
          <a:off x="20215225" y="179156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6114</xdr:rowOff>
    </xdr:from>
    <xdr:ext cx="469744" cy="259045"/>
    <xdr:sp macro="" textlink="">
      <xdr:nvSpPr>
        <xdr:cNvPr id="722" name="n_1aveValue【庁舎】&#10;一人当たり面積"/>
        <xdr:cNvSpPr txBox="1"/>
      </xdr:nvSpPr>
      <xdr:spPr>
        <a:xfrm>
          <a:off x="2002797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723" name="フローチャート: 判断 722"/>
        <xdr:cNvSpPr/>
      </xdr:nvSpPr>
      <xdr:spPr>
        <a:xfrm>
          <a:off x="19364325"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33545</xdr:rowOff>
    </xdr:from>
    <xdr:ext cx="469744" cy="259045"/>
    <xdr:sp macro="" textlink="">
      <xdr:nvSpPr>
        <xdr:cNvPr id="724" name="n_2aveValue【庁舎】&#10;一人当たり面積"/>
        <xdr:cNvSpPr txBox="1"/>
      </xdr:nvSpPr>
      <xdr:spPr>
        <a:xfrm>
          <a:off x="1918977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157987</xdr:rowOff>
    </xdr:from>
    <xdr:to>
      <xdr:col>112</xdr:col>
      <xdr:colOff>38100</xdr:colOff>
      <xdr:row>103</xdr:row>
      <xdr:rowOff>88137</xdr:rowOff>
    </xdr:to>
    <xdr:sp macro="" textlink="">
      <xdr:nvSpPr>
        <xdr:cNvPr id="730" name="楕円 729"/>
        <xdr:cNvSpPr/>
      </xdr:nvSpPr>
      <xdr:spPr>
        <a:xfrm>
          <a:off x="20215225" y="176458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169418</xdr:rowOff>
    </xdr:from>
    <xdr:to>
      <xdr:col>107</xdr:col>
      <xdr:colOff>101600</xdr:colOff>
      <xdr:row>104</xdr:row>
      <xdr:rowOff>99568</xdr:rowOff>
    </xdr:to>
    <xdr:sp macro="" textlink="">
      <xdr:nvSpPr>
        <xdr:cNvPr id="731" name="楕円 730"/>
        <xdr:cNvSpPr/>
      </xdr:nvSpPr>
      <xdr:spPr>
        <a:xfrm>
          <a:off x="19364325"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37337</xdr:rowOff>
    </xdr:from>
    <xdr:to>
      <xdr:col>111</xdr:col>
      <xdr:colOff>177800</xdr:colOff>
      <xdr:row>104</xdr:row>
      <xdr:rowOff>48768</xdr:rowOff>
    </xdr:to>
    <xdr:cxnSp macro="">
      <xdr:nvCxnSpPr>
        <xdr:cNvPr id="732" name="直線コネクタ 731"/>
        <xdr:cNvCxnSpPr/>
      </xdr:nvCxnSpPr>
      <xdr:spPr>
        <a:xfrm flipV="1">
          <a:off x="19415125" y="17696687"/>
          <a:ext cx="8509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104664</xdr:rowOff>
    </xdr:from>
    <xdr:ext cx="469744" cy="259045"/>
    <xdr:sp macro="" textlink="">
      <xdr:nvSpPr>
        <xdr:cNvPr id="733" name="n_1mainValue【庁舎】&#10;一人当たり面積"/>
        <xdr:cNvSpPr txBox="1"/>
      </xdr:nvSpPr>
      <xdr:spPr>
        <a:xfrm>
          <a:off x="2002797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734" name="n_2mainValue【庁舎】&#10;一人当たり面積"/>
        <xdr:cNvSpPr txBox="1"/>
      </xdr:nvSpPr>
      <xdr:spPr>
        <a:xfrm>
          <a:off x="1918977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図書館、体育館・プール、福祉施設、市民会館、一般廃棄物処理施設、保健センター・保健所であり、有形固定資産減価償却率が低くなっている施設は、消防施設および庁舎となっている。庁舎は、有形固定資産減価償却率が大きく低下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年度に本庁舎の建替を行ったことによるものである。消防施設は、平成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雄和分署の建替を行ったことにより、前年度に比べ有形固定資産減価償却率が低下している。一方、類似団体平均との差が大きい市民会館は、秋田市文化会館の老朽化により有形固定資産減価償却率が高くなっているが、現在県の所有する県民会館との機能を引き継ぐ新たな文化施設を整備しており、将来的には低下することが見込まれる。また、保健センター・保健所については、秋田市保健センターが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年に、秋田市保健所が平成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年に整備され、老朽化が進んでいるが、中期修繕計画を基に計画的な改修・修繕を進めることとしており、これにより老朽化対策を進めることとしている。今後も、平成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年度に策定した秋田市公共施設等総合管理計画に基づき、施設の長寿命化や施設保有量の見直しに取り組み、将来負担の軽減を図る。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度から５年連続して改善傾向にあるが、</a:t>
          </a:r>
          <a:r>
            <a:rPr kumimoji="1" lang="ja-JP" altLang="ja-JP" sz="1100">
              <a:solidFill>
                <a:schemeClr val="dk1"/>
              </a:solidFill>
              <a:effectLst/>
              <a:latin typeface="+mn-lt"/>
              <a:ea typeface="+mn-ea"/>
              <a:cs typeface="+mn-cs"/>
            </a:rPr>
            <a:t>人口減少</a:t>
          </a:r>
          <a:r>
            <a:rPr kumimoji="1" lang="ja-JP" altLang="en-US" sz="1100">
              <a:solidFill>
                <a:schemeClr val="dk1"/>
              </a:solidFill>
              <a:effectLst/>
              <a:latin typeface="+mn-lt"/>
              <a:ea typeface="+mn-ea"/>
              <a:cs typeface="+mn-cs"/>
            </a:rPr>
            <a:t>や地価の下落等により市税収入は減少傾向にあると見込んでおり、類似団体平均を下回る状況は今後も継続するものと考えている。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総合計画の成長戦略で位置づけた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産業経済基盤の強化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地域資源の活用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市民が幸せを実感できる社会づくり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などに向けた施策・事業を重点的に推進するとともに、適正な債権管理や収納体制の強化による市税収入の確保に努める。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146050</xdr:rowOff>
    </xdr:to>
    <xdr:cxnSp macro="">
      <xdr:nvCxnSpPr>
        <xdr:cNvPr id="75" name="直線コネクタ 74"/>
        <xdr:cNvCxnSpPr/>
      </xdr:nvCxnSpPr>
      <xdr:spPr>
        <a:xfrm flipV="1">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下水道事業会計への負担金の減による補助費等の減少や公債費の減があったものの、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退職手当の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による人件費の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私立保育所等給付費の増による扶助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分母となる経常一般財源は、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普通交付税の減があったものの、地方消費税交付金、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分母の寄与率が大きかったため、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と同程度で推移しているものの、依然として高い水準にあることから、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今後も市税をはじめとする経常一般財源の確保に努めるとともに、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各部局の主体的な経常経費の見直しを求めるほか、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義務的経費を含む歳出全般の見直しを図り、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予算編成における経常経費の精査と配分方法の工夫等により、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64</xdr:row>
      <xdr:rowOff>131064</xdr:rowOff>
    </xdr:to>
    <xdr:cxnSp macro="">
      <xdr:nvCxnSpPr>
        <xdr:cNvPr id="130" name="直線コネクタ 129"/>
        <xdr:cNvCxnSpPr/>
      </xdr:nvCxnSpPr>
      <xdr:spPr>
        <a:xfrm flipV="1">
          <a:off x="4114800" y="110893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131064</xdr:rowOff>
    </xdr:to>
    <xdr:cxnSp macro="">
      <xdr:nvCxnSpPr>
        <xdr:cNvPr id="133" name="直線コネクタ 132"/>
        <xdr:cNvCxnSpPr/>
      </xdr:nvCxnSpPr>
      <xdr:spPr>
        <a:xfrm>
          <a:off x="3225800" y="109928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131064</xdr:rowOff>
    </xdr:to>
    <xdr:cxnSp macro="">
      <xdr:nvCxnSpPr>
        <xdr:cNvPr id="136" name="直線コネクタ 135"/>
        <xdr:cNvCxnSpPr/>
      </xdr:nvCxnSpPr>
      <xdr:spPr>
        <a:xfrm flipV="1">
          <a:off x="2336800" y="109928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131064</xdr:rowOff>
    </xdr:to>
    <xdr:cxnSp macro="">
      <xdr:nvCxnSpPr>
        <xdr:cNvPr id="139" name="直線コネクタ 138"/>
        <xdr:cNvCxnSpPr/>
      </xdr:nvCxnSpPr>
      <xdr:spPr>
        <a:xfrm>
          <a:off x="1447800" y="1098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4" name="テキスト ボックス 153"/>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6" name="テキスト ボックス 155"/>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8" name="テキスト ボックス 157"/>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人件費は、職員の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平均年齢の低下等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により職員給は減となった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秋田県人事委員会勧告を踏まえ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勤勉手当</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引き上げを行ったこと</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、嘱託職員数の増等により委員等報酬が増加したため、前年度比で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年度に新設した「秋田市学校給食費会計」における管理費の増などにより、前年度比で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人件費・物件費等は全体で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し、人口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、人口１人当たり人件費・物件費等の決算額は、前年度に比べ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2,873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で、類似団体平均を上回る額となっている。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年度からの４年間を計画期間とする</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に位置づけた職員数の適正化や、市有施設における包括委託による経費削減などの取組を進め、人件費、物件費の縮減に努める。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20427</xdr:rowOff>
    </xdr:from>
    <xdr:to>
      <xdr:col>23</xdr:col>
      <xdr:colOff>133350</xdr:colOff>
      <xdr:row>86</xdr:row>
      <xdr:rowOff>89753</xdr:rowOff>
    </xdr:to>
    <xdr:cxnSp macro="">
      <xdr:nvCxnSpPr>
        <xdr:cNvPr id="191" name="直線コネクタ 190"/>
        <xdr:cNvCxnSpPr/>
      </xdr:nvCxnSpPr>
      <xdr:spPr>
        <a:xfrm>
          <a:off x="4114800" y="14765127"/>
          <a:ext cx="8382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102474</xdr:rowOff>
    </xdr:from>
    <xdr:to>
      <xdr:col>19</xdr:col>
      <xdr:colOff>133350</xdr:colOff>
      <xdr:row>86</xdr:row>
      <xdr:rowOff>20427</xdr:rowOff>
    </xdr:to>
    <xdr:cxnSp macro="">
      <xdr:nvCxnSpPr>
        <xdr:cNvPr id="194" name="直線コネクタ 193"/>
        <xdr:cNvCxnSpPr/>
      </xdr:nvCxnSpPr>
      <xdr:spPr>
        <a:xfrm>
          <a:off x="3225800" y="14675724"/>
          <a:ext cx="889000" cy="8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10708</xdr:rowOff>
    </xdr:from>
    <xdr:to>
      <xdr:col>15</xdr:col>
      <xdr:colOff>82550</xdr:colOff>
      <xdr:row>85</xdr:row>
      <xdr:rowOff>102474</xdr:rowOff>
    </xdr:to>
    <xdr:cxnSp macro="">
      <xdr:nvCxnSpPr>
        <xdr:cNvPr id="197" name="直線コネクタ 196"/>
        <xdr:cNvCxnSpPr/>
      </xdr:nvCxnSpPr>
      <xdr:spPr>
        <a:xfrm>
          <a:off x="2336800" y="14583958"/>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10708</xdr:rowOff>
    </xdr:from>
    <xdr:to>
      <xdr:col>11</xdr:col>
      <xdr:colOff>31750</xdr:colOff>
      <xdr:row>85</xdr:row>
      <xdr:rowOff>49558</xdr:rowOff>
    </xdr:to>
    <xdr:cxnSp macro="">
      <xdr:nvCxnSpPr>
        <xdr:cNvPr id="200" name="直線コネクタ 199"/>
        <xdr:cNvCxnSpPr/>
      </xdr:nvCxnSpPr>
      <xdr:spPr>
        <a:xfrm flipV="1">
          <a:off x="1447800" y="14583958"/>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38953</xdr:rowOff>
    </xdr:from>
    <xdr:to>
      <xdr:col>23</xdr:col>
      <xdr:colOff>184150</xdr:colOff>
      <xdr:row>86</xdr:row>
      <xdr:rowOff>140553</xdr:rowOff>
    </xdr:to>
    <xdr:sp macro="" textlink="">
      <xdr:nvSpPr>
        <xdr:cNvPr id="210" name="楕円 209"/>
        <xdr:cNvSpPr/>
      </xdr:nvSpPr>
      <xdr:spPr>
        <a:xfrm>
          <a:off x="4902200" y="147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11030</xdr:rowOff>
    </xdr:from>
    <xdr:ext cx="762000" cy="259045"/>
    <xdr:sp macro="" textlink="">
      <xdr:nvSpPr>
        <xdr:cNvPr id="211" name="人件費・物件費等の状況該当値テキスト"/>
        <xdr:cNvSpPr txBox="1"/>
      </xdr:nvSpPr>
      <xdr:spPr>
        <a:xfrm>
          <a:off x="5041900" y="1475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141077</xdr:rowOff>
    </xdr:from>
    <xdr:to>
      <xdr:col>19</xdr:col>
      <xdr:colOff>184150</xdr:colOff>
      <xdr:row>86</xdr:row>
      <xdr:rowOff>71227</xdr:rowOff>
    </xdr:to>
    <xdr:sp macro="" textlink="">
      <xdr:nvSpPr>
        <xdr:cNvPr id="212" name="楕円 211"/>
        <xdr:cNvSpPr/>
      </xdr:nvSpPr>
      <xdr:spPr>
        <a:xfrm>
          <a:off x="4064000" y="147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56004</xdr:rowOff>
    </xdr:from>
    <xdr:ext cx="736600" cy="259045"/>
    <xdr:sp macro="" textlink="">
      <xdr:nvSpPr>
        <xdr:cNvPr id="213" name="テキスト ボックス 212"/>
        <xdr:cNvSpPr txBox="1"/>
      </xdr:nvSpPr>
      <xdr:spPr>
        <a:xfrm>
          <a:off x="3733800" y="1480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51674</xdr:rowOff>
    </xdr:from>
    <xdr:to>
      <xdr:col>15</xdr:col>
      <xdr:colOff>133350</xdr:colOff>
      <xdr:row>85</xdr:row>
      <xdr:rowOff>153274</xdr:rowOff>
    </xdr:to>
    <xdr:sp macro="" textlink="">
      <xdr:nvSpPr>
        <xdr:cNvPr id="214" name="楕円 213"/>
        <xdr:cNvSpPr/>
      </xdr:nvSpPr>
      <xdr:spPr>
        <a:xfrm>
          <a:off x="3175000" y="146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138051</xdr:rowOff>
    </xdr:from>
    <xdr:ext cx="762000" cy="259045"/>
    <xdr:sp macro="" textlink="">
      <xdr:nvSpPr>
        <xdr:cNvPr id="215" name="テキスト ボックス 214"/>
        <xdr:cNvSpPr txBox="1"/>
      </xdr:nvSpPr>
      <xdr:spPr>
        <a:xfrm>
          <a:off x="2844800" y="1471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131358</xdr:rowOff>
    </xdr:from>
    <xdr:to>
      <xdr:col>11</xdr:col>
      <xdr:colOff>82550</xdr:colOff>
      <xdr:row>85</xdr:row>
      <xdr:rowOff>61508</xdr:rowOff>
    </xdr:to>
    <xdr:sp macro="" textlink="">
      <xdr:nvSpPr>
        <xdr:cNvPr id="216" name="楕円 215"/>
        <xdr:cNvSpPr/>
      </xdr:nvSpPr>
      <xdr:spPr>
        <a:xfrm>
          <a:off x="2286000" y="145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46285</xdr:rowOff>
    </xdr:from>
    <xdr:ext cx="762000" cy="259045"/>
    <xdr:sp macro="" textlink="">
      <xdr:nvSpPr>
        <xdr:cNvPr id="217" name="テキスト ボックス 216"/>
        <xdr:cNvSpPr txBox="1"/>
      </xdr:nvSpPr>
      <xdr:spPr>
        <a:xfrm>
          <a:off x="1955800" y="1461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170208</xdr:rowOff>
    </xdr:from>
    <xdr:to>
      <xdr:col>7</xdr:col>
      <xdr:colOff>31750</xdr:colOff>
      <xdr:row>85</xdr:row>
      <xdr:rowOff>100358</xdr:rowOff>
    </xdr:to>
    <xdr:sp macro="" textlink="">
      <xdr:nvSpPr>
        <xdr:cNvPr id="218" name="楕円 217"/>
        <xdr:cNvSpPr/>
      </xdr:nvSpPr>
      <xdr:spPr>
        <a:xfrm>
          <a:off x="1397000" y="145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85135</xdr:rowOff>
    </xdr:from>
    <xdr:ext cx="762000" cy="259045"/>
    <xdr:sp macro="" textlink="">
      <xdr:nvSpPr>
        <xdr:cNvPr id="219" name="テキスト ボックス 218"/>
        <xdr:cNvSpPr txBox="1"/>
      </xdr:nvSpPr>
      <xdr:spPr>
        <a:xfrm>
          <a:off x="1066800" y="146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年１月末時点において未公表のため、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年度数値と同じものとなっております。</a:t>
          </a:r>
          <a:endParaRPr lang="ja-JP" altLang="ja-JP">
            <a:effectLst/>
            <a:latin typeface="ＭＳ Ｐゴシック" panose="020B0600070205080204" pitchFamily="50" charset="-128"/>
            <a:ea typeface="ＭＳ Ｐゴシック" panose="020B0600070205080204" pitchFamily="50" charset="-128"/>
          </a:endParaRPr>
        </a:p>
        <a:p>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国家公務員給与を減額する特例措置が終了したことにより、本市のラスパイレス指数は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年度から大きく下降している。給与制度の総合的見直しの実施時期が国と相違したことに伴う影響などにより、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現在の指数は、類似団体と比較するとほぼ中位に位置しており、今後も人事委員会勧告等を踏まえ、給与制度の一層の適正化に努める。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rtl="0"/>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5" name="直線コネクタ 254"/>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58" name="直線コネクタ 257"/>
        <xdr:cNvCxnSpPr/>
      </xdr:nvCxnSpPr>
      <xdr:spPr>
        <a:xfrm flipV="1">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135164</xdr:rowOff>
    </xdr:to>
    <xdr:cxnSp macro="">
      <xdr:nvCxnSpPr>
        <xdr:cNvPr id="261" name="直線コネクタ 260"/>
        <xdr:cNvCxnSpPr/>
      </xdr:nvCxnSpPr>
      <xdr:spPr>
        <a:xfrm>
          <a:off x="14401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66221</xdr:rowOff>
    </xdr:to>
    <xdr:cxnSp macro="">
      <xdr:nvCxnSpPr>
        <xdr:cNvPr id="264" name="直線コネクタ 263"/>
        <xdr:cNvCxnSpPr/>
      </xdr:nvCxnSpPr>
      <xdr:spPr>
        <a:xfrm flipV="1">
          <a:off x="13512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5"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9" name="テキスト ボックス 27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年度職員数については、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年１月末時点において未公表のため、</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年度職員数を用いています。</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の一環として公営企業（ガス事業、交通事業）を廃止した際に当該企業職員を受け入れたことなどにより、類似団体の平均値との比較では上回っているが、行政需要が増加傾向にあるなかにあって、普通会計の職員数は、ほぼ横ばいで推移している。</a:t>
          </a:r>
          <a:endParaRPr lang="ja-JP" altLang="ja-JP">
            <a:effectLst/>
          </a:endParaRPr>
        </a:p>
        <a:p>
          <a:r>
            <a:rPr lang="ja-JP" altLang="ja-JP" sz="1100" b="0" i="0" baseline="0">
              <a:solidFill>
                <a:schemeClr val="dk1"/>
              </a:solidFill>
              <a:effectLst/>
              <a:latin typeface="+mn-lt"/>
              <a:ea typeface="+mn-ea"/>
              <a:cs typeface="+mn-cs"/>
            </a:rPr>
            <a:t>　これまで定員適正化の取り組みを進めてきたところであり、今後も事務事業執行体制の効率化を図るとともに、</a:t>
          </a:r>
          <a:r>
            <a:rPr kumimoji="1" lang="ja-JP" altLang="ja-JP" sz="1100" b="0">
              <a:solidFill>
                <a:schemeClr val="dk1"/>
              </a:solidFill>
              <a:effectLst/>
              <a:latin typeface="+mn-lt"/>
              <a:ea typeface="+mn-ea"/>
              <a:cs typeface="+mn-cs"/>
            </a:rPr>
            <a:t>「第３期・県都</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あきた</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改革プラン」</a:t>
          </a:r>
          <a:r>
            <a:rPr lang="ja-JP" altLang="ja-JP" sz="1100" b="0" i="0" baseline="0">
              <a:solidFill>
                <a:schemeClr val="dk1"/>
              </a:solidFill>
              <a:effectLst/>
              <a:latin typeface="+mn-lt"/>
              <a:ea typeface="+mn-ea"/>
              <a:cs typeface="+mn-cs"/>
            </a:rPr>
            <a:t>に基づいた定員管理に努める。</a:t>
          </a:r>
          <a:endParaRPr lang="ja-JP" altLang="ja-JP">
            <a:effectLst/>
          </a:endParaRPr>
        </a:p>
        <a:p>
          <a:pPr rtl="0"/>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endPar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45931</xdr:rowOff>
    </xdr:from>
    <xdr:to>
      <xdr:col>81</xdr:col>
      <xdr:colOff>44450</xdr:colOff>
      <xdr:row>63</xdr:row>
      <xdr:rowOff>66040</xdr:rowOff>
    </xdr:to>
    <xdr:cxnSp macro="">
      <xdr:nvCxnSpPr>
        <xdr:cNvPr id="318" name="直線コネクタ 317"/>
        <xdr:cNvCxnSpPr/>
      </xdr:nvCxnSpPr>
      <xdr:spPr>
        <a:xfrm>
          <a:off x="16179800" y="1084728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45931</xdr:rowOff>
    </xdr:to>
    <xdr:cxnSp macro="">
      <xdr:nvCxnSpPr>
        <xdr:cNvPr id="321" name="直線コネクタ 320"/>
        <xdr:cNvCxnSpPr/>
      </xdr:nvCxnSpPr>
      <xdr:spPr>
        <a:xfrm>
          <a:off x="15290800" y="1081108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9737</xdr:rowOff>
    </xdr:to>
    <xdr:cxnSp macro="">
      <xdr:nvCxnSpPr>
        <xdr:cNvPr id="324" name="直線コネクタ 323"/>
        <xdr:cNvCxnSpPr/>
      </xdr:nvCxnSpPr>
      <xdr:spPr>
        <a:xfrm>
          <a:off x="14401800" y="107909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17780</xdr:rowOff>
    </xdr:to>
    <xdr:cxnSp macro="">
      <xdr:nvCxnSpPr>
        <xdr:cNvPr id="327" name="直線コネクタ 326"/>
        <xdr:cNvCxnSpPr/>
      </xdr:nvCxnSpPr>
      <xdr:spPr>
        <a:xfrm flipV="1">
          <a:off x="13512800" y="1079097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15240</xdr:rowOff>
    </xdr:from>
    <xdr:to>
      <xdr:col>81</xdr:col>
      <xdr:colOff>95250</xdr:colOff>
      <xdr:row>63</xdr:row>
      <xdr:rowOff>116840</xdr:rowOff>
    </xdr:to>
    <xdr:sp macro="" textlink="">
      <xdr:nvSpPr>
        <xdr:cNvPr id="337" name="楕円 336"/>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158767</xdr:rowOff>
    </xdr:from>
    <xdr:ext cx="762000" cy="259045"/>
    <xdr:sp macro="" textlink="">
      <xdr:nvSpPr>
        <xdr:cNvPr id="338"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39" name="楕円 338"/>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0" name="テキスト ボックス 339"/>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1" name="楕円 340"/>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45314</xdr:rowOff>
    </xdr:from>
    <xdr:ext cx="762000" cy="259045"/>
    <xdr:sp macro="" textlink="">
      <xdr:nvSpPr>
        <xdr:cNvPr id="342" name="テキスト ボックス 341"/>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3" name="楕円 342"/>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4" name="テキスト ボックス 343"/>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5" name="楕円 344"/>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46" name="テキスト ボックス 345"/>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実質公債費比率は、元利償還金が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債の償還終了などにより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や、公営企業債の元利償還金に対する繰入金も減少したこと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000">
              <a:solidFill>
                <a:schemeClr val="dk1"/>
              </a:solidFill>
              <a:effectLst/>
              <a:latin typeface="+mn-lt"/>
              <a:ea typeface="+mn-ea"/>
              <a:cs typeface="+mn-cs"/>
            </a:rPr>
            <a:t>前年度の比率との比較で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mn-lt"/>
              <a:ea typeface="+mn-ea"/>
              <a:cs typeface="+mn-cs"/>
            </a:rPr>
            <a:t>ポイント改善している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類似団体平均を依然として上回っている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今後は、投資的経費と臨時財政対策債の増加により、一時的に地方債残高が増加することが見込まれる年度もあるものの、合併特例債および</a:t>
          </a:r>
          <a:r>
            <a:rPr kumimoji="1" lang="ja-JP" altLang="ja-JP" sz="1000">
              <a:solidFill>
                <a:schemeClr val="dk1"/>
              </a:solidFill>
              <a:effectLst/>
              <a:latin typeface="+mn-lt"/>
              <a:ea typeface="+mn-ea"/>
              <a:cs typeface="+mn-cs"/>
            </a:rPr>
            <a:t>過去に発行したごみ処理施設整備事業などの大型の投資的経費にかかる地方債</a:t>
          </a:r>
          <a:r>
            <a:rPr kumimoji="1" lang="ja-JP" altLang="en-US" sz="1000">
              <a:solidFill>
                <a:schemeClr val="dk1"/>
              </a:solidFill>
              <a:effectLst/>
              <a:latin typeface="+mn-lt"/>
              <a:ea typeface="+mn-ea"/>
              <a:cs typeface="+mn-cs"/>
            </a:rPr>
            <a:t>の償還が順次終了し、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残高は着実に減少していくことから、比率は減少傾向に推移するものと見通している。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今後も「第３期・県都</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改革プラン」に基づき、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債発行の抑制、公債費の平準化を図る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など、比率の改善に努める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83312</xdr:rowOff>
    </xdr:to>
    <xdr:cxnSp macro="">
      <xdr:nvCxnSpPr>
        <xdr:cNvPr id="378" name="直線コネクタ 377"/>
        <xdr:cNvCxnSpPr/>
      </xdr:nvCxnSpPr>
      <xdr:spPr>
        <a:xfrm flipV="1">
          <a:off x="16179800" y="72456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170180</xdr:rowOff>
    </xdr:to>
    <xdr:cxnSp macro="">
      <xdr:nvCxnSpPr>
        <xdr:cNvPr id="381" name="直線コネクタ 380"/>
        <xdr:cNvCxnSpPr/>
      </xdr:nvCxnSpPr>
      <xdr:spPr>
        <a:xfrm flipV="1">
          <a:off x="15290800" y="728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27686</xdr:rowOff>
    </xdr:to>
    <xdr:cxnSp macro="">
      <xdr:nvCxnSpPr>
        <xdr:cNvPr id="384" name="直線コネクタ 383"/>
        <xdr:cNvCxnSpPr/>
      </xdr:nvCxnSpPr>
      <xdr:spPr>
        <a:xfrm flipV="1">
          <a:off x="14401800" y="737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85598</xdr:rowOff>
    </xdr:to>
    <xdr:cxnSp macro="">
      <xdr:nvCxnSpPr>
        <xdr:cNvPr id="387" name="直線コネクタ 386"/>
        <xdr:cNvCxnSpPr/>
      </xdr:nvCxnSpPr>
      <xdr:spPr>
        <a:xfrm flipV="1">
          <a:off x="13512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7" name="楕円 396"/>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8"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9" name="楕円 398"/>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00" name="テキスト ボックス 399"/>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3" name="楕円 402"/>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4" name="テキスト ボックス 403"/>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5" name="楕円 404"/>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6" name="テキスト ボックス 405"/>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将来負担比率は、下水道事業会計等に係る公営企業債等繰入見込額や地方債現在高などの減少により前年度比</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％の減となり、前年度と比較して比率は</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類似団体平均との比較では、依然として比率は上回っている状況にあるが、年々改善傾向にあることから、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債発行額の抑制や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上償還等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債残高の縮減に努めるとともに、充当可能基金である財政調整基金および減債基金の取崩しを抑制し、基金残高を確保することにより比率の改善に努める。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128439</xdr:rowOff>
    </xdr:from>
    <xdr:to>
      <xdr:col>81</xdr:col>
      <xdr:colOff>44450</xdr:colOff>
      <xdr:row>17</xdr:row>
      <xdr:rowOff>155787</xdr:rowOff>
    </xdr:to>
    <xdr:cxnSp macro="">
      <xdr:nvCxnSpPr>
        <xdr:cNvPr id="440" name="直線コネクタ 439"/>
        <xdr:cNvCxnSpPr/>
      </xdr:nvCxnSpPr>
      <xdr:spPr>
        <a:xfrm flipV="1">
          <a:off x="16179800" y="3043089"/>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155787</xdr:rowOff>
    </xdr:from>
    <xdr:to>
      <xdr:col>77</xdr:col>
      <xdr:colOff>44450</xdr:colOff>
      <xdr:row>18</xdr:row>
      <xdr:rowOff>18119</xdr:rowOff>
    </xdr:to>
    <xdr:cxnSp macro="">
      <xdr:nvCxnSpPr>
        <xdr:cNvPr id="443" name="直線コネクタ 442"/>
        <xdr:cNvCxnSpPr/>
      </xdr:nvCxnSpPr>
      <xdr:spPr>
        <a:xfrm flipV="1">
          <a:off x="15290800" y="307043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18119</xdr:rowOff>
    </xdr:from>
    <xdr:to>
      <xdr:col>72</xdr:col>
      <xdr:colOff>203200</xdr:colOff>
      <xdr:row>18</xdr:row>
      <xdr:rowOff>30988</xdr:rowOff>
    </xdr:to>
    <xdr:cxnSp macro="">
      <xdr:nvCxnSpPr>
        <xdr:cNvPr id="446" name="直線コネクタ 445"/>
        <xdr:cNvCxnSpPr/>
      </xdr:nvCxnSpPr>
      <xdr:spPr>
        <a:xfrm flipV="1">
          <a:off x="14401800" y="31042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22945</xdr:rowOff>
    </xdr:from>
    <xdr:to>
      <xdr:col>68</xdr:col>
      <xdr:colOff>152400</xdr:colOff>
      <xdr:row>18</xdr:row>
      <xdr:rowOff>30988</xdr:rowOff>
    </xdr:to>
    <xdr:cxnSp macro="">
      <xdr:nvCxnSpPr>
        <xdr:cNvPr id="449" name="直線コネクタ 448"/>
        <xdr:cNvCxnSpPr/>
      </xdr:nvCxnSpPr>
      <xdr:spPr>
        <a:xfrm>
          <a:off x="13512800" y="31090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77639</xdr:rowOff>
    </xdr:from>
    <xdr:to>
      <xdr:col>81</xdr:col>
      <xdr:colOff>95250</xdr:colOff>
      <xdr:row>18</xdr:row>
      <xdr:rowOff>7789</xdr:rowOff>
    </xdr:to>
    <xdr:sp macro="" textlink="">
      <xdr:nvSpPr>
        <xdr:cNvPr id="459" name="楕円 458"/>
        <xdr:cNvSpPr/>
      </xdr:nvSpPr>
      <xdr:spPr>
        <a:xfrm>
          <a:off x="169672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49716</xdr:rowOff>
    </xdr:from>
    <xdr:ext cx="762000" cy="259045"/>
    <xdr:sp macro="" textlink="">
      <xdr:nvSpPr>
        <xdr:cNvPr id="460" name="将来負担の状況該当値テキスト"/>
        <xdr:cNvSpPr txBox="1"/>
      </xdr:nvSpPr>
      <xdr:spPr>
        <a:xfrm>
          <a:off x="17106900" y="296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104987</xdr:rowOff>
    </xdr:from>
    <xdr:to>
      <xdr:col>77</xdr:col>
      <xdr:colOff>95250</xdr:colOff>
      <xdr:row>18</xdr:row>
      <xdr:rowOff>35137</xdr:rowOff>
    </xdr:to>
    <xdr:sp macro="" textlink="">
      <xdr:nvSpPr>
        <xdr:cNvPr id="461" name="楕円 460"/>
        <xdr:cNvSpPr/>
      </xdr:nvSpPr>
      <xdr:spPr>
        <a:xfrm>
          <a:off x="16129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19914</xdr:rowOff>
    </xdr:from>
    <xdr:ext cx="736600" cy="259045"/>
    <xdr:sp macro="" textlink="">
      <xdr:nvSpPr>
        <xdr:cNvPr id="462" name="テキスト ボックス 461"/>
        <xdr:cNvSpPr txBox="1"/>
      </xdr:nvSpPr>
      <xdr:spPr>
        <a:xfrm>
          <a:off x="15798800" y="310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138769</xdr:rowOff>
    </xdr:from>
    <xdr:to>
      <xdr:col>73</xdr:col>
      <xdr:colOff>44450</xdr:colOff>
      <xdr:row>18</xdr:row>
      <xdr:rowOff>68919</xdr:rowOff>
    </xdr:to>
    <xdr:sp macro="" textlink="">
      <xdr:nvSpPr>
        <xdr:cNvPr id="463" name="楕円 462"/>
        <xdr:cNvSpPr/>
      </xdr:nvSpPr>
      <xdr:spPr>
        <a:xfrm>
          <a:off x="15240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53696</xdr:rowOff>
    </xdr:from>
    <xdr:ext cx="762000" cy="259045"/>
    <xdr:sp macro="" textlink="">
      <xdr:nvSpPr>
        <xdr:cNvPr id="464" name="テキスト ボックス 463"/>
        <xdr:cNvSpPr txBox="1"/>
      </xdr:nvSpPr>
      <xdr:spPr>
        <a:xfrm>
          <a:off x="14909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151638</xdr:rowOff>
    </xdr:from>
    <xdr:to>
      <xdr:col>68</xdr:col>
      <xdr:colOff>203200</xdr:colOff>
      <xdr:row>18</xdr:row>
      <xdr:rowOff>81788</xdr:rowOff>
    </xdr:to>
    <xdr:sp macro="" textlink="">
      <xdr:nvSpPr>
        <xdr:cNvPr id="465" name="楕円 464"/>
        <xdr:cNvSpPr/>
      </xdr:nvSpPr>
      <xdr:spPr>
        <a:xfrm>
          <a:off x="1435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66565</xdr:rowOff>
    </xdr:from>
    <xdr:ext cx="762000" cy="259045"/>
    <xdr:sp macro="" textlink="">
      <xdr:nvSpPr>
        <xdr:cNvPr id="466" name="テキスト ボックス 465"/>
        <xdr:cNvSpPr txBox="1"/>
      </xdr:nvSpPr>
      <xdr:spPr>
        <a:xfrm>
          <a:off x="14020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143595</xdr:rowOff>
    </xdr:from>
    <xdr:to>
      <xdr:col>64</xdr:col>
      <xdr:colOff>152400</xdr:colOff>
      <xdr:row>18</xdr:row>
      <xdr:rowOff>73745</xdr:rowOff>
    </xdr:to>
    <xdr:sp macro="" textlink="">
      <xdr:nvSpPr>
        <xdr:cNvPr id="467" name="楕円 466"/>
        <xdr:cNvSpPr/>
      </xdr:nvSpPr>
      <xdr:spPr>
        <a:xfrm>
          <a:off x="13462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58522</xdr:rowOff>
    </xdr:from>
    <xdr:ext cx="762000" cy="259045"/>
    <xdr:sp macro="" textlink="">
      <xdr:nvSpPr>
        <xdr:cNvPr id="468" name="テキスト ボックス 467"/>
        <xdr:cNvSpPr txBox="1"/>
      </xdr:nvSpPr>
      <xdr:spPr>
        <a:xfrm>
          <a:off x="13131800" y="3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前年度と比較し、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退職者数の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による退職手当の増により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人件費に充当される経常一般財源等が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上昇し、類似団体平均を上回っている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今後は、年度によ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あるものの、</a:t>
          </a:r>
          <a:r>
            <a:rPr kumimoji="1" lang="ja-JP" altLang="ja-JP" sz="1100" baseline="0">
              <a:solidFill>
                <a:schemeClr val="dk1"/>
              </a:solidFill>
              <a:effectLst/>
              <a:latin typeface="+mn-lt"/>
              <a:ea typeface="+mn-ea"/>
              <a:cs typeface="+mn-cs"/>
            </a:rPr>
            <a:t>再任用職員を</a:t>
          </a:r>
          <a:r>
            <a:rPr kumimoji="1" lang="ja-JP" altLang="en-US" sz="1100" baseline="0">
              <a:solidFill>
                <a:schemeClr val="dk1"/>
              </a:solidFill>
              <a:effectLst/>
              <a:latin typeface="+mn-lt"/>
              <a:ea typeface="+mn-ea"/>
              <a:cs typeface="+mn-cs"/>
            </a:rPr>
            <a:t>適正に配置</a:t>
          </a:r>
          <a:r>
            <a:rPr kumimoji="1" lang="ja-JP" altLang="ja-JP" sz="1100" baseline="0">
              <a:solidFill>
                <a:schemeClr val="dk1"/>
              </a:solidFill>
              <a:effectLst/>
              <a:latin typeface="+mn-lt"/>
              <a:ea typeface="+mn-ea"/>
              <a:cs typeface="+mn-cs"/>
            </a:rPr>
            <a:t>しつつ、職員の年齢構成を考慮した新規採用を行う</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職員数の適正管理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むことで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人件費全体で減少傾向に推移するものと見通して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161290</xdr:rowOff>
    </xdr:to>
    <xdr:cxnSp macro="">
      <xdr:nvCxnSpPr>
        <xdr:cNvPr id="66" name="直線コネクタ 65"/>
        <xdr:cNvCxnSpPr/>
      </xdr:nvCxnSpPr>
      <xdr:spPr>
        <a:xfrm>
          <a:off x="3987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161290</xdr:rowOff>
    </xdr:to>
    <xdr:cxnSp macro="">
      <xdr:nvCxnSpPr>
        <xdr:cNvPr id="72" name="直線コネクタ 71"/>
        <xdr:cNvCxnSpPr/>
      </xdr:nvCxnSpPr>
      <xdr:spPr>
        <a:xfrm flipV="1">
          <a:off x="2209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5080</xdr:rowOff>
    </xdr:to>
    <xdr:cxnSp macro="">
      <xdr:nvCxnSpPr>
        <xdr:cNvPr id="75" name="直線コネクタ 74"/>
        <xdr:cNvCxnSpPr/>
      </xdr:nvCxnSpPr>
      <xdr:spPr>
        <a:xfrm flipV="1">
          <a:off x="1320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ごみ処理施設運営費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やごみ収集運営費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の委託料の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充当される経常一般財源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いるが、類似団体平均は下回っている。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a:solidFill>
                <a:schemeClr val="dk1"/>
              </a:solidFill>
              <a:effectLst/>
              <a:latin typeface="+mn-lt"/>
              <a:ea typeface="+mn-ea"/>
              <a:cs typeface="+mn-cs"/>
            </a:rPr>
            <a:t>「第３期・県都</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あきた</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改革</a:t>
          </a:r>
          <a:r>
            <a:rPr kumimoji="1" lang="ja-JP" altLang="ja-JP" sz="1100" b="0">
              <a:solidFill>
                <a:sysClr val="windowText" lastClr="000000"/>
              </a:solidFill>
              <a:effectLst/>
              <a:latin typeface="+mn-lt"/>
              <a:ea typeface="+mn-ea"/>
              <a:cs typeface="+mn-cs"/>
            </a:rPr>
            <a:t>プラン</a:t>
          </a:r>
          <a:r>
            <a:rPr kumimoji="1" lang="ja-JP" altLang="en-US" sz="1100" b="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a:t>
          </a:r>
          <a:r>
            <a:rPr kumimoji="1" lang="ja-JP" altLang="ja-JP" sz="1100">
              <a:solidFill>
                <a:schemeClr val="dk1"/>
              </a:solidFill>
              <a:effectLst/>
              <a:latin typeface="+mn-lt"/>
              <a:ea typeface="+mn-ea"/>
              <a:cs typeface="+mn-cs"/>
            </a:rPr>
            <a:t>位置付けた各項目を着実に推進することなどにより、歳出全般にわたる見直しを進め、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市有施設の管理的経費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の縮減に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107950</xdr:rowOff>
    </xdr:to>
    <xdr:cxnSp macro="">
      <xdr:nvCxnSpPr>
        <xdr:cNvPr id="127" name="直線コネクタ 126"/>
        <xdr:cNvCxnSpPr/>
      </xdr:nvCxnSpPr>
      <xdr:spPr>
        <a:xfrm>
          <a:off x="15671800" y="261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15</xdr:row>
      <xdr:rowOff>44450</xdr:rowOff>
    </xdr:to>
    <xdr:cxnSp macro="">
      <xdr:nvCxnSpPr>
        <xdr:cNvPr id="130" name="直線コネクタ 129"/>
        <xdr:cNvCxnSpPr/>
      </xdr:nvCxnSpPr>
      <xdr:spPr>
        <a:xfrm>
          <a:off x="14782800" y="250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14</xdr:row>
      <xdr:rowOff>139700</xdr:rowOff>
    </xdr:to>
    <xdr:cxnSp macro="">
      <xdr:nvCxnSpPr>
        <xdr:cNvPr id="133" name="直線コネクタ 132"/>
        <xdr:cNvCxnSpPr/>
      </xdr:nvCxnSpPr>
      <xdr:spPr>
        <a:xfrm flipV="1">
          <a:off x="13893800" y="250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139700</xdr:rowOff>
    </xdr:to>
    <xdr:cxnSp macro="">
      <xdr:nvCxnSpPr>
        <xdr:cNvPr id="136" name="直線コネクタ 135"/>
        <xdr:cNvCxnSpPr/>
      </xdr:nvCxnSpPr>
      <xdr:spPr>
        <a:xfrm>
          <a:off x="13004800" y="241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mn-lt"/>
              <a:ea typeface="+mn-ea"/>
              <a:cs typeface="+mn-cs"/>
            </a:rPr>
            <a:t>扶助費は、私立保育所等給付費などの増により前年度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lang="ja-JP" altLang="en-US" sz="1100">
              <a:solidFill>
                <a:schemeClr val="dk1"/>
              </a:solidFill>
              <a:effectLst/>
              <a:latin typeface="+mn-lt"/>
              <a:ea typeface="+mn-ea"/>
              <a:cs typeface="+mn-cs"/>
            </a:rPr>
            <a:t>、</a:t>
          </a:r>
          <a:r>
            <a:rPr lang="ja-JP" altLang="en-US" sz="1100">
              <a:effectLst/>
              <a:latin typeface="ＭＳ Ｐゴシック" panose="020B0600070205080204" pitchFamily="50" charset="-128"/>
              <a:ea typeface="ＭＳ Ｐゴシック" panose="020B0600070205080204" pitchFamily="50" charset="-128"/>
            </a:rPr>
            <a:t>充当される経常一般財源等は前年度比で</a:t>
          </a:r>
          <a:r>
            <a:rPr lang="en-US" altLang="ja-JP" sz="1100">
              <a:effectLst/>
              <a:latin typeface="ＭＳ Ｐゴシック" panose="020B0600070205080204" pitchFamily="50" charset="-128"/>
              <a:ea typeface="ＭＳ Ｐゴシック" panose="020B0600070205080204" pitchFamily="50" charset="-128"/>
            </a:rPr>
            <a:t>5.6</a:t>
          </a:r>
          <a:r>
            <a:rPr lang="ja-JP" altLang="en-US" sz="1100">
              <a:effectLst/>
              <a:latin typeface="ＭＳ Ｐゴシック" panose="020B0600070205080204" pitchFamily="50" charset="-128"/>
              <a:ea typeface="ＭＳ Ｐゴシック" panose="020B0600070205080204" pitchFamily="50" charset="-128"/>
            </a:rPr>
            <a:t>％増となったことから、比率は前年度より</a:t>
          </a:r>
          <a:r>
            <a:rPr lang="en-US" altLang="ja-JP" sz="1100">
              <a:effectLst/>
              <a:latin typeface="ＭＳ Ｐゴシック" panose="020B0600070205080204" pitchFamily="50" charset="-128"/>
              <a:ea typeface="ＭＳ Ｐゴシック" panose="020B0600070205080204" pitchFamily="50" charset="-128"/>
            </a:rPr>
            <a:t>0.5</a:t>
          </a:r>
          <a:r>
            <a:rPr lang="ja-JP" altLang="en-US" sz="1100">
              <a:effectLst/>
              <a:latin typeface="ＭＳ Ｐゴシック" panose="020B0600070205080204" pitchFamily="50" charset="-128"/>
              <a:ea typeface="ＭＳ Ｐゴシック" panose="020B0600070205080204" pitchFamily="50" charset="-128"/>
            </a:rPr>
            <a:t>ポイント上昇した。</a:t>
          </a:r>
        </a:p>
        <a:p>
          <a:r>
            <a:rPr lang="ja-JP" altLang="en-US" sz="1100">
              <a:effectLst/>
              <a:latin typeface="ＭＳ Ｐゴシック" panose="020B0600070205080204" pitchFamily="50" charset="-128"/>
              <a:ea typeface="ＭＳ Ｐゴシック" panose="020B0600070205080204" pitchFamily="50" charset="-128"/>
            </a:rPr>
            <a:t>　扶助費の比率は類似団体平均を下回っているものの、利用者増による障がい者保護費の増などにより、今後扶助費が増加することが想定されることから、義務的経費を含めた経費全体の見直しや、</a:t>
          </a:r>
          <a:r>
            <a:rPr kumimoji="1" lang="ja-JP" altLang="ja-JP" sz="1100">
              <a:solidFill>
                <a:schemeClr val="dk1"/>
              </a:solidFill>
              <a:effectLst/>
              <a:latin typeface="+mn-lt"/>
              <a:ea typeface="+mn-ea"/>
              <a:cs typeface="+mn-cs"/>
            </a:rPr>
            <a:t>市税をはじめとする</a:t>
          </a:r>
          <a:r>
            <a:rPr kumimoji="1" lang="ja-JP" altLang="en-US" sz="1100">
              <a:solidFill>
                <a:schemeClr val="dk1"/>
              </a:solidFill>
              <a:effectLst/>
              <a:latin typeface="+mn-lt"/>
              <a:ea typeface="+mn-ea"/>
              <a:cs typeface="+mn-cs"/>
            </a:rPr>
            <a:t>歳入の</a:t>
          </a:r>
          <a:r>
            <a:rPr lang="ja-JP" altLang="en-US" sz="1100">
              <a:effectLst/>
              <a:latin typeface="ＭＳ Ｐゴシック" panose="020B0600070205080204" pitchFamily="50" charset="-128"/>
              <a:ea typeface="ＭＳ Ｐゴシック" panose="020B0600070205080204" pitchFamily="50" charset="-128"/>
            </a:rPr>
            <a:t>適正確保に努める。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0</xdr:rowOff>
    </xdr:to>
    <xdr:cxnSp macro="">
      <xdr:nvCxnSpPr>
        <xdr:cNvPr id="188" name="直線コネクタ 187"/>
        <xdr:cNvCxnSpPr/>
      </xdr:nvCxnSpPr>
      <xdr:spPr>
        <a:xfrm>
          <a:off x="3987800" y="953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1" name="直線コネクタ 190"/>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3" name="テキスト ボックス 19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94" name="直線コネクタ 193"/>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57150</xdr:rowOff>
    </xdr:to>
    <xdr:cxnSp macro="">
      <xdr:nvCxnSpPr>
        <xdr:cNvPr id="197" name="直線コネクタ 196"/>
        <xdr:cNvCxnSpPr/>
      </xdr:nvCxnSpPr>
      <xdr:spPr>
        <a:xfrm>
          <a:off x="1320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9" name="テキスト ボックス 198"/>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3" name="楕円 212"/>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4" name="テキスト ボックス 213"/>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5" name="楕円 214"/>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6" name="テキスト ボックス 215"/>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その他の経常一般財源等は、介護保険事業会計繰出金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したものの、道路等維持補修費が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％減少しており、比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たが、類似団体平均は上回っ</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特に、基準外繰出がある公設地方卸売市場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どの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特別会計については、引き続き収入の確保や事業の効率化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、経費の見直しを行い、繰出金の抑制に努める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31750</xdr:rowOff>
    </xdr:to>
    <xdr:cxnSp macro="">
      <xdr:nvCxnSpPr>
        <xdr:cNvPr id="249" name="直線コネクタ 248"/>
        <xdr:cNvCxnSpPr/>
      </xdr:nvCxnSpPr>
      <xdr:spPr>
        <a:xfrm flipV="1">
          <a:off x="15671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31750</xdr:rowOff>
    </xdr:to>
    <xdr:cxnSp macro="">
      <xdr:nvCxnSpPr>
        <xdr:cNvPr id="252" name="直線コネクタ 251"/>
        <xdr:cNvCxnSpPr/>
      </xdr:nvCxnSpPr>
      <xdr:spPr>
        <a:xfrm>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4" name="テキスト ボックス 253"/>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157480</xdr:rowOff>
    </xdr:to>
    <xdr:cxnSp macro="">
      <xdr:nvCxnSpPr>
        <xdr:cNvPr id="255" name="直線コネクタ 254"/>
        <xdr:cNvCxnSpPr/>
      </xdr:nvCxnSpPr>
      <xdr:spPr>
        <a:xfrm>
          <a:off x="13893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7" name="テキスト ボックス 256"/>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119380</xdr:rowOff>
    </xdr:to>
    <xdr:cxnSp macro="">
      <xdr:nvCxnSpPr>
        <xdr:cNvPr id="258" name="直線コネクタ 257"/>
        <xdr:cNvCxnSpPr/>
      </xdr:nvCxnSpPr>
      <xdr:spPr>
        <a:xfrm>
          <a:off x="13004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2" name="テキスト ボックス 26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3" name="テキスト ボックス 27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5" name="テキスト ボックス 274"/>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7" name="テキスト ボックス 276"/>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等の減により、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充当される経常一般財源等は前年度比で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％減となったため、比率は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ポイント減少しており、類似団体平均との比較でも比率は下回って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、下水道事業会計などの公営企業に対する負担金の割合も高いことから、公営企業の経営状況を踏まえつつ、病院法人、大学法人も含め、実態に即した負担金等のあり方を検討し、適正化に努める。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36</xdr:row>
      <xdr:rowOff>23586</xdr:rowOff>
    </xdr:to>
    <xdr:cxnSp macro="">
      <xdr:nvCxnSpPr>
        <xdr:cNvPr id="312" name="直線コネクタ 311"/>
        <xdr:cNvCxnSpPr/>
      </xdr:nvCxnSpPr>
      <xdr:spPr>
        <a:xfrm flipV="1">
          <a:off x="15671800" y="60869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3"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162378</xdr:rowOff>
    </xdr:from>
    <xdr:to>
      <xdr:col>78</xdr:col>
      <xdr:colOff>69850</xdr:colOff>
      <xdr:row>36</xdr:row>
      <xdr:rowOff>23586</xdr:rowOff>
    </xdr:to>
    <xdr:cxnSp macro="">
      <xdr:nvCxnSpPr>
        <xdr:cNvPr id="315" name="直線コネクタ 314"/>
        <xdr:cNvCxnSpPr/>
      </xdr:nvCxnSpPr>
      <xdr:spPr>
        <a:xfrm>
          <a:off x="14782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7" name="テキスト ボックス 316"/>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162378</xdr:rowOff>
    </xdr:from>
    <xdr:to>
      <xdr:col>73</xdr:col>
      <xdr:colOff>180975</xdr:colOff>
      <xdr:row>36</xdr:row>
      <xdr:rowOff>78014</xdr:rowOff>
    </xdr:to>
    <xdr:cxnSp macro="">
      <xdr:nvCxnSpPr>
        <xdr:cNvPr id="318" name="直線コネクタ 317"/>
        <xdr:cNvCxnSpPr/>
      </xdr:nvCxnSpPr>
      <xdr:spPr>
        <a:xfrm flipV="1">
          <a:off x="13893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0" name="テキスト ボックス 319"/>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36</xdr:row>
      <xdr:rowOff>78014</xdr:rowOff>
    </xdr:to>
    <xdr:cxnSp macro="">
      <xdr:nvCxnSpPr>
        <xdr:cNvPr id="321" name="直線コネクタ 320"/>
        <xdr:cNvCxnSpPr/>
      </xdr:nvCxnSpPr>
      <xdr:spPr>
        <a:xfrm>
          <a:off x="13004800" y="6119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3" name="テキスト ボックス 322"/>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5" name="テキスト ボックス 324"/>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1" name="楕円 330"/>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2"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144236</xdr:rowOff>
    </xdr:from>
    <xdr:to>
      <xdr:col>78</xdr:col>
      <xdr:colOff>120650</xdr:colOff>
      <xdr:row>36</xdr:row>
      <xdr:rowOff>74386</xdr:rowOff>
    </xdr:to>
    <xdr:sp macro="" textlink="">
      <xdr:nvSpPr>
        <xdr:cNvPr id="333" name="楕円 332"/>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34" name="テキスト ボックス 333"/>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111578</xdr:rowOff>
    </xdr:from>
    <xdr:to>
      <xdr:col>74</xdr:col>
      <xdr:colOff>31750</xdr:colOff>
      <xdr:row>36</xdr:row>
      <xdr:rowOff>41728</xdr:rowOff>
    </xdr:to>
    <xdr:sp macro="" textlink="">
      <xdr:nvSpPr>
        <xdr:cNvPr id="335" name="楕円 334"/>
        <xdr:cNvSpPr/>
      </xdr:nvSpPr>
      <xdr:spPr>
        <a:xfrm>
          <a:off x="14732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36" name="テキスト ボックス 33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7" name="楕円 336"/>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38" name="テキスト ボックス 337"/>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9" name="楕円 338"/>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0" name="テキスト ボックス 339"/>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債の償還終了や</a:t>
          </a:r>
          <a:r>
            <a:rPr kumimoji="1" lang="ja-JP" altLang="ja-JP" sz="1100">
              <a:solidFill>
                <a:schemeClr val="dk1"/>
              </a:solidFill>
              <a:effectLst/>
              <a:latin typeface="+mn-lt"/>
              <a:ea typeface="+mn-ea"/>
              <a:cs typeface="+mn-cs"/>
            </a:rPr>
            <a:t>利率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固定期間終了による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利率見直し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により利率が下がった結果、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低下しているものの、類似団体平均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状態である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今後は、臨時財政対策債にかかる元利償還金の増加が見込まれるが、</a:t>
          </a:r>
          <a:r>
            <a:rPr kumimoji="1" lang="ja-JP" altLang="ja-JP" sz="1100">
              <a:solidFill>
                <a:schemeClr val="dk1"/>
              </a:solidFill>
              <a:effectLst/>
              <a:latin typeface="+mn-lt"/>
              <a:ea typeface="+mn-ea"/>
              <a:cs typeface="+mn-cs"/>
            </a:rPr>
            <a:t>過去に発行したごみ処理施設整備事業などの大型の投資的経費にかかる地方債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の償還が順次終了するほか、大規模事業の償還年数の調整による償還額の平準化や、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債発行の抑制に努めることにより、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公債費は減少していくと見込んでいる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134620</xdr:rowOff>
    </xdr:to>
    <xdr:cxnSp macro="">
      <xdr:nvCxnSpPr>
        <xdr:cNvPr id="373" name="直線コネクタ 372"/>
        <xdr:cNvCxnSpPr/>
      </xdr:nvCxnSpPr>
      <xdr:spPr>
        <a:xfrm flipV="1">
          <a:off x="3987800" y="13477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4"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1270</xdr:rowOff>
    </xdr:to>
    <xdr:cxnSp macro="">
      <xdr:nvCxnSpPr>
        <xdr:cNvPr id="376" name="直線コネクタ 375"/>
        <xdr:cNvCxnSpPr/>
      </xdr:nvCxnSpPr>
      <xdr:spPr>
        <a:xfrm flipV="1">
          <a:off x="3098800" y="1350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39370</xdr:rowOff>
    </xdr:to>
    <xdr:cxnSp macro="">
      <xdr:nvCxnSpPr>
        <xdr:cNvPr id="379" name="直線コネクタ 378"/>
        <xdr:cNvCxnSpPr/>
      </xdr:nvCxnSpPr>
      <xdr:spPr>
        <a:xfrm flipV="1">
          <a:off x="2209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81" name="テキスト ボックス 38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54611</xdr:rowOff>
    </xdr:to>
    <xdr:cxnSp macro="">
      <xdr:nvCxnSpPr>
        <xdr:cNvPr id="382" name="直線コネクタ 381"/>
        <xdr:cNvCxnSpPr/>
      </xdr:nvCxnSpPr>
      <xdr:spPr>
        <a:xfrm flipV="1">
          <a:off x="1320800" y="13583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4" name="テキスト ボックス 383"/>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6" name="テキスト ボックス 385"/>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2" name="楕円 39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4" name="楕円 393"/>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5" name="テキスト ボックス 394"/>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6" name="楕円 39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7" name="テキスト ボックス 39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8" name="楕円 397"/>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9" name="テキスト ボックス 398"/>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400" name="楕円 399"/>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401" name="テキスト ボックス 400"/>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人件費や扶助費など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に充当される経常一般財源等が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に位置付けた各項目を着実に推進することなどにより、歳出全般にわたる見直しを進め、持続可能な財政基盤の確立に努める。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119380</xdr:rowOff>
    </xdr:to>
    <xdr:cxnSp macro="">
      <xdr:nvCxnSpPr>
        <xdr:cNvPr id="434" name="直線コネクタ 433"/>
        <xdr:cNvCxnSpPr/>
      </xdr:nvCxnSpPr>
      <xdr:spPr>
        <a:xfrm>
          <a:off x="15671800" y="13141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111761</xdr:rowOff>
    </xdr:to>
    <xdr:cxnSp macro="">
      <xdr:nvCxnSpPr>
        <xdr:cNvPr id="437" name="直線コネクタ 436"/>
        <xdr:cNvCxnSpPr/>
      </xdr:nvCxnSpPr>
      <xdr:spPr>
        <a:xfrm>
          <a:off x="14782800" y="129286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9" name="テキスト ボックス 438"/>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35561</xdr:rowOff>
    </xdr:to>
    <xdr:cxnSp macro="">
      <xdr:nvCxnSpPr>
        <xdr:cNvPr id="440" name="直線コネクタ 439"/>
        <xdr:cNvCxnSpPr/>
      </xdr:nvCxnSpPr>
      <xdr:spPr>
        <a:xfrm flipV="1">
          <a:off x="13893800" y="12928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1" name="フローチャート: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2" name="テキスト ボックス 441"/>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xdr:rowOff>
    </xdr:from>
    <xdr:to>
      <xdr:col>69</xdr:col>
      <xdr:colOff>92075</xdr:colOff>
      <xdr:row>76</xdr:row>
      <xdr:rowOff>35561</xdr:rowOff>
    </xdr:to>
    <xdr:cxnSp macro="">
      <xdr:nvCxnSpPr>
        <xdr:cNvPr id="443" name="直線コネクタ 442"/>
        <xdr:cNvCxnSpPr/>
      </xdr:nvCxnSpPr>
      <xdr:spPr>
        <a:xfrm>
          <a:off x="13004800" y="128676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4" name="フローチャート: 判断 44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5" name="テキスト ボックス 444"/>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6" name="フローチャート: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7" name="テキスト ボックス 44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3" name="楕円 452"/>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4"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5" name="楕円 454"/>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6" name="テキスト ボックス 455"/>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7" name="楕円 456"/>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8" name="テキスト ボックス 457"/>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9" name="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61" name="楕円 460"/>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62" name="テキスト ボックス 461"/>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113817</xdr:rowOff>
    </xdr:from>
    <xdr:to>
      <xdr:col>29</xdr:col>
      <xdr:colOff>127000</xdr:colOff>
      <xdr:row>15</xdr:row>
      <xdr:rowOff>144450</xdr:rowOff>
    </xdr:to>
    <xdr:cxnSp macro="">
      <xdr:nvCxnSpPr>
        <xdr:cNvPr id="48" name="直線コネクタ 47"/>
        <xdr:cNvCxnSpPr/>
      </xdr:nvCxnSpPr>
      <xdr:spPr bwMode="auto">
        <a:xfrm flipV="1">
          <a:off x="5003800" y="2733192"/>
          <a:ext cx="6477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84328</xdr:rowOff>
    </xdr:from>
    <xdr:to>
      <xdr:col>26</xdr:col>
      <xdr:colOff>50800</xdr:colOff>
      <xdr:row>15</xdr:row>
      <xdr:rowOff>144450</xdr:rowOff>
    </xdr:to>
    <xdr:cxnSp macro="">
      <xdr:nvCxnSpPr>
        <xdr:cNvPr id="51" name="直線コネクタ 50"/>
        <xdr:cNvCxnSpPr/>
      </xdr:nvCxnSpPr>
      <xdr:spPr bwMode="auto">
        <a:xfrm>
          <a:off x="4305300" y="2703703"/>
          <a:ext cx="6985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84328</xdr:rowOff>
    </xdr:from>
    <xdr:to>
      <xdr:col>22</xdr:col>
      <xdr:colOff>114300</xdr:colOff>
      <xdr:row>15</xdr:row>
      <xdr:rowOff>117292</xdr:rowOff>
    </xdr:to>
    <xdr:cxnSp macro="">
      <xdr:nvCxnSpPr>
        <xdr:cNvPr id="54" name="直線コネクタ 53"/>
        <xdr:cNvCxnSpPr/>
      </xdr:nvCxnSpPr>
      <xdr:spPr bwMode="auto">
        <a:xfrm flipV="1">
          <a:off x="3606800" y="2703703"/>
          <a:ext cx="698500" cy="3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97175</xdr:rowOff>
    </xdr:from>
    <xdr:to>
      <xdr:col>18</xdr:col>
      <xdr:colOff>177800</xdr:colOff>
      <xdr:row>15</xdr:row>
      <xdr:rowOff>117292</xdr:rowOff>
    </xdr:to>
    <xdr:cxnSp macro="">
      <xdr:nvCxnSpPr>
        <xdr:cNvPr id="57" name="直線コネクタ 56"/>
        <xdr:cNvCxnSpPr/>
      </xdr:nvCxnSpPr>
      <xdr:spPr bwMode="auto">
        <a:xfrm>
          <a:off x="2908300" y="271655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63017</xdr:rowOff>
    </xdr:from>
    <xdr:to>
      <xdr:col>29</xdr:col>
      <xdr:colOff>177800</xdr:colOff>
      <xdr:row>15</xdr:row>
      <xdr:rowOff>164617</xdr:rowOff>
    </xdr:to>
    <xdr:sp macro="" textlink="">
      <xdr:nvSpPr>
        <xdr:cNvPr id="67" name="楕円 66"/>
        <xdr:cNvSpPr/>
      </xdr:nvSpPr>
      <xdr:spPr bwMode="auto">
        <a:xfrm>
          <a:off x="5600700" y="268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79544</xdr:rowOff>
    </xdr:from>
    <xdr:ext cx="762000" cy="259045"/>
    <xdr:sp macro="" textlink="">
      <xdr:nvSpPr>
        <xdr:cNvPr id="68" name="人口1人当たり決算額の推移該当値テキスト130"/>
        <xdr:cNvSpPr txBox="1"/>
      </xdr:nvSpPr>
      <xdr:spPr>
        <a:xfrm>
          <a:off x="5740400" y="25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93650</xdr:rowOff>
    </xdr:from>
    <xdr:to>
      <xdr:col>26</xdr:col>
      <xdr:colOff>101600</xdr:colOff>
      <xdr:row>16</xdr:row>
      <xdr:rowOff>23800</xdr:rowOff>
    </xdr:to>
    <xdr:sp macro="" textlink="">
      <xdr:nvSpPr>
        <xdr:cNvPr id="69" name="楕円 68"/>
        <xdr:cNvSpPr/>
      </xdr:nvSpPr>
      <xdr:spPr bwMode="auto">
        <a:xfrm>
          <a:off x="4953000" y="27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33977</xdr:rowOff>
    </xdr:from>
    <xdr:ext cx="736600" cy="259045"/>
    <xdr:sp macro="" textlink="">
      <xdr:nvSpPr>
        <xdr:cNvPr id="70" name="テキスト ボックス 69"/>
        <xdr:cNvSpPr txBox="1"/>
      </xdr:nvSpPr>
      <xdr:spPr>
        <a:xfrm>
          <a:off x="4622800" y="248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33528</xdr:rowOff>
    </xdr:from>
    <xdr:to>
      <xdr:col>22</xdr:col>
      <xdr:colOff>165100</xdr:colOff>
      <xdr:row>15</xdr:row>
      <xdr:rowOff>135128</xdr:rowOff>
    </xdr:to>
    <xdr:sp macro="" textlink="">
      <xdr:nvSpPr>
        <xdr:cNvPr id="71" name="楕円 70"/>
        <xdr:cNvSpPr/>
      </xdr:nvSpPr>
      <xdr:spPr bwMode="auto">
        <a:xfrm>
          <a:off x="4254500" y="265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145305</xdr:rowOff>
    </xdr:from>
    <xdr:ext cx="762000" cy="259045"/>
    <xdr:sp macro="" textlink="">
      <xdr:nvSpPr>
        <xdr:cNvPr id="72" name="テキスト ボックス 71"/>
        <xdr:cNvSpPr txBox="1"/>
      </xdr:nvSpPr>
      <xdr:spPr>
        <a:xfrm>
          <a:off x="3924300" y="24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66492</xdr:rowOff>
    </xdr:from>
    <xdr:to>
      <xdr:col>19</xdr:col>
      <xdr:colOff>38100</xdr:colOff>
      <xdr:row>15</xdr:row>
      <xdr:rowOff>168092</xdr:rowOff>
    </xdr:to>
    <xdr:sp macro="" textlink="">
      <xdr:nvSpPr>
        <xdr:cNvPr id="73" name="楕円 72"/>
        <xdr:cNvSpPr/>
      </xdr:nvSpPr>
      <xdr:spPr bwMode="auto">
        <a:xfrm>
          <a:off x="35560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6819</xdr:rowOff>
    </xdr:from>
    <xdr:ext cx="762000" cy="259045"/>
    <xdr:sp macro="" textlink="">
      <xdr:nvSpPr>
        <xdr:cNvPr id="74" name="テキスト ボックス 73"/>
        <xdr:cNvSpPr txBox="1"/>
      </xdr:nvSpPr>
      <xdr:spPr>
        <a:xfrm>
          <a:off x="3225800" y="245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46375</xdr:rowOff>
    </xdr:from>
    <xdr:to>
      <xdr:col>15</xdr:col>
      <xdr:colOff>101600</xdr:colOff>
      <xdr:row>15</xdr:row>
      <xdr:rowOff>147975</xdr:rowOff>
    </xdr:to>
    <xdr:sp macro="" textlink="">
      <xdr:nvSpPr>
        <xdr:cNvPr id="75" name="楕円 74"/>
        <xdr:cNvSpPr/>
      </xdr:nvSpPr>
      <xdr:spPr bwMode="auto">
        <a:xfrm>
          <a:off x="2857500" y="266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158152</xdr:rowOff>
    </xdr:from>
    <xdr:ext cx="762000" cy="259045"/>
    <xdr:sp macro="" textlink="">
      <xdr:nvSpPr>
        <xdr:cNvPr id="76" name="テキスト ボックス 75"/>
        <xdr:cNvSpPr txBox="1"/>
      </xdr:nvSpPr>
      <xdr:spPr>
        <a:xfrm>
          <a:off x="2527300" y="243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190627</xdr:rowOff>
    </xdr:from>
    <xdr:to>
      <xdr:col>29</xdr:col>
      <xdr:colOff>127000</xdr:colOff>
      <xdr:row>34</xdr:row>
      <xdr:rowOff>233490</xdr:rowOff>
    </xdr:to>
    <xdr:cxnSp macro="">
      <xdr:nvCxnSpPr>
        <xdr:cNvPr id="109" name="直線コネクタ 108"/>
        <xdr:cNvCxnSpPr/>
      </xdr:nvCxnSpPr>
      <xdr:spPr bwMode="auto">
        <a:xfrm>
          <a:off x="5003800" y="6458077"/>
          <a:ext cx="6477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86919</xdr:rowOff>
    </xdr:from>
    <xdr:to>
      <xdr:col>26</xdr:col>
      <xdr:colOff>50800</xdr:colOff>
      <xdr:row>34</xdr:row>
      <xdr:rowOff>190627</xdr:rowOff>
    </xdr:to>
    <xdr:cxnSp macro="">
      <xdr:nvCxnSpPr>
        <xdr:cNvPr id="112" name="直線コネクタ 111"/>
        <xdr:cNvCxnSpPr/>
      </xdr:nvCxnSpPr>
      <xdr:spPr bwMode="auto">
        <a:xfrm>
          <a:off x="4305300" y="6354369"/>
          <a:ext cx="698500" cy="103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86919</xdr:rowOff>
    </xdr:from>
    <xdr:to>
      <xdr:col>22</xdr:col>
      <xdr:colOff>114300</xdr:colOff>
      <xdr:row>34</xdr:row>
      <xdr:rowOff>112522</xdr:rowOff>
    </xdr:to>
    <xdr:cxnSp macro="">
      <xdr:nvCxnSpPr>
        <xdr:cNvPr id="115" name="直線コネクタ 114"/>
        <xdr:cNvCxnSpPr/>
      </xdr:nvCxnSpPr>
      <xdr:spPr bwMode="auto">
        <a:xfrm flipV="1">
          <a:off x="3606800" y="6354369"/>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341236</xdr:rowOff>
    </xdr:from>
    <xdr:to>
      <xdr:col>18</xdr:col>
      <xdr:colOff>177800</xdr:colOff>
      <xdr:row>34</xdr:row>
      <xdr:rowOff>112522</xdr:rowOff>
    </xdr:to>
    <xdr:cxnSp macro="">
      <xdr:nvCxnSpPr>
        <xdr:cNvPr id="118" name="直線コネクタ 117"/>
        <xdr:cNvCxnSpPr/>
      </xdr:nvCxnSpPr>
      <xdr:spPr bwMode="auto">
        <a:xfrm>
          <a:off x="2908300" y="6265786"/>
          <a:ext cx="698500" cy="11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182690</xdr:rowOff>
    </xdr:from>
    <xdr:to>
      <xdr:col>29</xdr:col>
      <xdr:colOff>177800</xdr:colOff>
      <xdr:row>34</xdr:row>
      <xdr:rowOff>284290</xdr:rowOff>
    </xdr:to>
    <xdr:sp macro="" textlink="">
      <xdr:nvSpPr>
        <xdr:cNvPr id="128" name="楕円 127"/>
        <xdr:cNvSpPr/>
      </xdr:nvSpPr>
      <xdr:spPr bwMode="auto">
        <a:xfrm>
          <a:off x="5600700" y="645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27767</xdr:rowOff>
    </xdr:from>
    <xdr:ext cx="762000" cy="259045"/>
    <xdr:sp macro="" textlink="">
      <xdr:nvSpPr>
        <xdr:cNvPr id="129" name="人口1人当たり決算額の推移該当値テキスト445"/>
        <xdr:cNvSpPr txBox="1"/>
      </xdr:nvSpPr>
      <xdr:spPr>
        <a:xfrm>
          <a:off x="5740400" y="62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139827</xdr:rowOff>
    </xdr:from>
    <xdr:to>
      <xdr:col>26</xdr:col>
      <xdr:colOff>101600</xdr:colOff>
      <xdr:row>34</xdr:row>
      <xdr:rowOff>241427</xdr:rowOff>
    </xdr:to>
    <xdr:sp macro="" textlink="">
      <xdr:nvSpPr>
        <xdr:cNvPr id="130" name="楕円 129"/>
        <xdr:cNvSpPr/>
      </xdr:nvSpPr>
      <xdr:spPr bwMode="auto">
        <a:xfrm>
          <a:off x="49530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251604</xdr:rowOff>
    </xdr:from>
    <xdr:ext cx="736600" cy="259045"/>
    <xdr:sp macro="" textlink="">
      <xdr:nvSpPr>
        <xdr:cNvPr id="131" name="テキスト ボックス 130"/>
        <xdr:cNvSpPr txBox="1"/>
      </xdr:nvSpPr>
      <xdr:spPr>
        <a:xfrm>
          <a:off x="4622800" y="617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36119</xdr:rowOff>
    </xdr:from>
    <xdr:to>
      <xdr:col>22</xdr:col>
      <xdr:colOff>165100</xdr:colOff>
      <xdr:row>34</xdr:row>
      <xdr:rowOff>137719</xdr:rowOff>
    </xdr:to>
    <xdr:sp macro="" textlink="">
      <xdr:nvSpPr>
        <xdr:cNvPr id="132" name="楕円 131"/>
        <xdr:cNvSpPr/>
      </xdr:nvSpPr>
      <xdr:spPr bwMode="auto">
        <a:xfrm>
          <a:off x="4254500" y="630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147896</xdr:rowOff>
    </xdr:from>
    <xdr:ext cx="762000" cy="259045"/>
    <xdr:sp macro="" textlink="">
      <xdr:nvSpPr>
        <xdr:cNvPr id="133" name="テキスト ボックス 132"/>
        <xdr:cNvSpPr txBox="1"/>
      </xdr:nvSpPr>
      <xdr:spPr>
        <a:xfrm>
          <a:off x="3924300" y="607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61722</xdr:rowOff>
    </xdr:from>
    <xdr:to>
      <xdr:col>19</xdr:col>
      <xdr:colOff>38100</xdr:colOff>
      <xdr:row>34</xdr:row>
      <xdr:rowOff>163322</xdr:rowOff>
    </xdr:to>
    <xdr:sp macro="" textlink="">
      <xdr:nvSpPr>
        <xdr:cNvPr id="134" name="楕円 133"/>
        <xdr:cNvSpPr/>
      </xdr:nvSpPr>
      <xdr:spPr bwMode="auto">
        <a:xfrm>
          <a:off x="3556000" y="632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173499</xdr:rowOff>
    </xdr:from>
    <xdr:ext cx="762000" cy="259045"/>
    <xdr:sp macro="" textlink="">
      <xdr:nvSpPr>
        <xdr:cNvPr id="135" name="テキスト ボックス 134"/>
        <xdr:cNvSpPr txBox="1"/>
      </xdr:nvSpPr>
      <xdr:spPr>
        <a:xfrm>
          <a:off x="32258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290436</xdr:rowOff>
    </xdr:from>
    <xdr:to>
      <xdr:col>15</xdr:col>
      <xdr:colOff>101600</xdr:colOff>
      <xdr:row>34</xdr:row>
      <xdr:rowOff>49136</xdr:rowOff>
    </xdr:to>
    <xdr:sp macro="" textlink="">
      <xdr:nvSpPr>
        <xdr:cNvPr id="136" name="楕円 135"/>
        <xdr:cNvSpPr/>
      </xdr:nvSpPr>
      <xdr:spPr bwMode="auto">
        <a:xfrm>
          <a:off x="2857500" y="621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59313</xdr:rowOff>
    </xdr:from>
    <xdr:ext cx="762000" cy="259045"/>
    <xdr:sp macro="" textlink="">
      <xdr:nvSpPr>
        <xdr:cNvPr id="137" name="テキスト ボックス 136"/>
        <xdr:cNvSpPr txBox="1"/>
      </xdr:nvSpPr>
      <xdr:spPr>
        <a:xfrm>
          <a:off x="2527300" y="5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129222</xdr:rowOff>
    </xdr:from>
    <xdr:to>
      <xdr:col>24</xdr:col>
      <xdr:colOff>63500</xdr:colOff>
      <xdr:row>33</xdr:row>
      <xdr:rowOff>93561</xdr:rowOff>
    </xdr:to>
    <xdr:cxnSp macro="">
      <xdr:nvCxnSpPr>
        <xdr:cNvPr id="61" name="直線コネクタ 60"/>
        <xdr:cNvCxnSpPr/>
      </xdr:nvCxnSpPr>
      <xdr:spPr>
        <a:xfrm flipV="1">
          <a:off x="3797300" y="5615622"/>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53784</xdr:rowOff>
    </xdr:from>
    <xdr:to>
      <xdr:col>19</xdr:col>
      <xdr:colOff>177800</xdr:colOff>
      <xdr:row>33</xdr:row>
      <xdr:rowOff>93561</xdr:rowOff>
    </xdr:to>
    <xdr:cxnSp macro="">
      <xdr:nvCxnSpPr>
        <xdr:cNvPr id="64" name="直線コネクタ 63"/>
        <xdr:cNvCxnSpPr/>
      </xdr:nvCxnSpPr>
      <xdr:spPr>
        <a:xfrm>
          <a:off x="2908300" y="571163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166332</xdr:rowOff>
    </xdr:from>
    <xdr:to>
      <xdr:col>15</xdr:col>
      <xdr:colOff>50800</xdr:colOff>
      <xdr:row>33</xdr:row>
      <xdr:rowOff>53784</xdr:rowOff>
    </xdr:to>
    <xdr:cxnSp macro="">
      <xdr:nvCxnSpPr>
        <xdr:cNvPr id="67" name="直線コネクタ 66"/>
        <xdr:cNvCxnSpPr/>
      </xdr:nvCxnSpPr>
      <xdr:spPr>
        <a:xfrm>
          <a:off x="2019300" y="565273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130366</xdr:rowOff>
    </xdr:from>
    <xdr:to>
      <xdr:col>10</xdr:col>
      <xdr:colOff>114300</xdr:colOff>
      <xdr:row>32</xdr:row>
      <xdr:rowOff>166332</xdr:rowOff>
    </xdr:to>
    <xdr:cxnSp macro="">
      <xdr:nvCxnSpPr>
        <xdr:cNvPr id="70" name="直線コネクタ 69"/>
        <xdr:cNvCxnSpPr/>
      </xdr:nvCxnSpPr>
      <xdr:spPr>
        <a:xfrm>
          <a:off x="1130300" y="5616766"/>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78422</xdr:rowOff>
    </xdr:from>
    <xdr:to>
      <xdr:col>24</xdr:col>
      <xdr:colOff>114300</xdr:colOff>
      <xdr:row>33</xdr:row>
      <xdr:rowOff>8572</xdr:rowOff>
    </xdr:to>
    <xdr:sp macro="" textlink="">
      <xdr:nvSpPr>
        <xdr:cNvPr id="80" name="楕円 79"/>
        <xdr:cNvSpPr/>
      </xdr:nvSpPr>
      <xdr:spPr>
        <a:xfrm>
          <a:off x="4584700" y="55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101299</xdr:rowOff>
    </xdr:from>
    <xdr:ext cx="534377" cy="259045"/>
    <xdr:sp macro="" textlink="">
      <xdr:nvSpPr>
        <xdr:cNvPr id="81" name="人件費該当値テキスト"/>
        <xdr:cNvSpPr txBox="1"/>
      </xdr:nvSpPr>
      <xdr:spPr>
        <a:xfrm>
          <a:off x="4686300" y="54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42761</xdr:rowOff>
    </xdr:from>
    <xdr:to>
      <xdr:col>20</xdr:col>
      <xdr:colOff>38100</xdr:colOff>
      <xdr:row>33</xdr:row>
      <xdr:rowOff>144361</xdr:rowOff>
    </xdr:to>
    <xdr:sp macro="" textlink="">
      <xdr:nvSpPr>
        <xdr:cNvPr id="82" name="楕円 81"/>
        <xdr:cNvSpPr/>
      </xdr:nvSpPr>
      <xdr:spPr>
        <a:xfrm>
          <a:off x="3746500" y="57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160888</xdr:rowOff>
    </xdr:from>
    <xdr:ext cx="534377" cy="259045"/>
    <xdr:sp macro="" textlink="">
      <xdr:nvSpPr>
        <xdr:cNvPr id="83" name="テキスト ボックス 82"/>
        <xdr:cNvSpPr txBox="1"/>
      </xdr:nvSpPr>
      <xdr:spPr>
        <a:xfrm>
          <a:off x="3530111" y="54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2984</xdr:rowOff>
    </xdr:from>
    <xdr:to>
      <xdr:col>15</xdr:col>
      <xdr:colOff>101600</xdr:colOff>
      <xdr:row>33</xdr:row>
      <xdr:rowOff>104584</xdr:rowOff>
    </xdr:to>
    <xdr:sp macro="" textlink="">
      <xdr:nvSpPr>
        <xdr:cNvPr id="84" name="楕円 83"/>
        <xdr:cNvSpPr/>
      </xdr:nvSpPr>
      <xdr:spPr>
        <a:xfrm>
          <a:off x="2857500" y="56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121111</xdr:rowOff>
    </xdr:from>
    <xdr:ext cx="534377" cy="259045"/>
    <xdr:sp macro="" textlink="">
      <xdr:nvSpPr>
        <xdr:cNvPr id="85" name="テキスト ボックス 84"/>
        <xdr:cNvSpPr txBox="1"/>
      </xdr:nvSpPr>
      <xdr:spPr>
        <a:xfrm>
          <a:off x="2641111" y="54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115532</xdr:rowOff>
    </xdr:from>
    <xdr:to>
      <xdr:col>10</xdr:col>
      <xdr:colOff>165100</xdr:colOff>
      <xdr:row>33</xdr:row>
      <xdr:rowOff>45682</xdr:rowOff>
    </xdr:to>
    <xdr:sp macro="" textlink="">
      <xdr:nvSpPr>
        <xdr:cNvPr id="86" name="楕円 85"/>
        <xdr:cNvSpPr/>
      </xdr:nvSpPr>
      <xdr:spPr>
        <a:xfrm>
          <a:off x="1968500" y="5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62209</xdr:rowOff>
    </xdr:from>
    <xdr:ext cx="534377" cy="259045"/>
    <xdr:sp macro="" textlink="">
      <xdr:nvSpPr>
        <xdr:cNvPr id="87" name="テキスト ボックス 86"/>
        <xdr:cNvSpPr txBox="1"/>
      </xdr:nvSpPr>
      <xdr:spPr>
        <a:xfrm>
          <a:off x="1752111" y="53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79566</xdr:rowOff>
    </xdr:from>
    <xdr:to>
      <xdr:col>6</xdr:col>
      <xdr:colOff>38100</xdr:colOff>
      <xdr:row>33</xdr:row>
      <xdr:rowOff>9716</xdr:rowOff>
    </xdr:to>
    <xdr:sp macro="" textlink="">
      <xdr:nvSpPr>
        <xdr:cNvPr id="88" name="楕円 87"/>
        <xdr:cNvSpPr/>
      </xdr:nvSpPr>
      <xdr:spPr>
        <a:xfrm>
          <a:off x="1079500" y="55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26243</xdr:rowOff>
    </xdr:from>
    <xdr:ext cx="534377" cy="259045"/>
    <xdr:sp macro="" textlink="">
      <xdr:nvSpPr>
        <xdr:cNvPr id="89" name="テキスト ボックス 88"/>
        <xdr:cNvSpPr txBox="1"/>
      </xdr:nvSpPr>
      <xdr:spPr>
        <a:xfrm>
          <a:off x="863111" y="53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154636</xdr:rowOff>
    </xdr:from>
    <xdr:to>
      <xdr:col>24</xdr:col>
      <xdr:colOff>63500</xdr:colOff>
      <xdr:row>56</xdr:row>
      <xdr:rowOff>1701</xdr:rowOff>
    </xdr:to>
    <xdr:cxnSp macro="">
      <xdr:nvCxnSpPr>
        <xdr:cNvPr id="119" name="直線コネクタ 118"/>
        <xdr:cNvCxnSpPr/>
      </xdr:nvCxnSpPr>
      <xdr:spPr>
        <a:xfrm flipV="1">
          <a:off x="3797300" y="9412936"/>
          <a:ext cx="838200" cy="1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157379</xdr:rowOff>
    </xdr:from>
    <xdr:to>
      <xdr:col>19</xdr:col>
      <xdr:colOff>177800</xdr:colOff>
      <xdr:row>56</xdr:row>
      <xdr:rowOff>1701</xdr:rowOff>
    </xdr:to>
    <xdr:cxnSp macro="">
      <xdr:nvCxnSpPr>
        <xdr:cNvPr id="122" name="直線コネクタ 121"/>
        <xdr:cNvCxnSpPr/>
      </xdr:nvCxnSpPr>
      <xdr:spPr>
        <a:xfrm>
          <a:off x="2908300" y="9587129"/>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157379</xdr:rowOff>
    </xdr:from>
    <xdr:to>
      <xdr:col>15</xdr:col>
      <xdr:colOff>50800</xdr:colOff>
      <xdr:row>56</xdr:row>
      <xdr:rowOff>115126</xdr:rowOff>
    </xdr:to>
    <xdr:cxnSp macro="">
      <xdr:nvCxnSpPr>
        <xdr:cNvPr id="125" name="直線コネクタ 124"/>
        <xdr:cNvCxnSpPr/>
      </xdr:nvCxnSpPr>
      <xdr:spPr>
        <a:xfrm flipV="1">
          <a:off x="2019300" y="9587129"/>
          <a:ext cx="889000" cy="1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115126</xdr:rowOff>
    </xdr:from>
    <xdr:to>
      <xdr:col>10</xdr:col>
      <xdr:colOff>114300</xdr:colOff>
      <xdr:row>57</xdr:row>
      <xdr:rowOff>38278</xdr:rowOff>
    </xdr:to>
    <xdr:cxnSp macro="">
      <xdr:nvCxnSpPr>
        <xdr:cNvPr id="128" name="直線コネクタ 127"/>
        <xdr:cNvCxnSpPr/>
      </xdr:nvCxnSpPr>
      <xdr:spPr>
        <a:xfrm flipV="1">
          <a:off x="1130300" y="9716326"/>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103836</xdr:rowOff>
    </xdr:from>
    <xdr:to>
      <xdr:col>24</xdr:col>
      <xdr:colOff>114300</xdr:colOff>
      <xdr:row>55</xdr:row>
      <xdr:rowOff>33986</xdr:rowOff>
    </xdr:to>
    <xdr:sp macro="" textlink="">
      <xdr:nvSpPr>
        <xdr:cNvPr id="138" name="楕円 137"/>
        <xdr:cNvSpPr/>
      </xdr:nvSpPr>
      <xdr:spPr>
        <a:xfrm>
          <a:off x="4584700" y="93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126713</xdr:rowOff>
    </xdr:from>
    <xdr:ext cx="534377" cy="259045"/>
    <xdr:sp macro="" textlink="">
      <xdr:nvSpPr>
        <xdr:cNvPr id="139" name="物件費該当値テキスト"/>
        <xdr:cNvSpPr txBox="1"/>
      </xdr:nvSpPr>
      <xdr:spPr>
        <a:xfrm>
          <a:off x="4686300" y="9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122351</xdr:rowOff>
    </xdr:from>
    <xdr:to>
      <xdr:col>20</xdr:col>
      <xdr:colOff>38100</xdr:colOff>
      <xdr:row>56</xdr:row>
      <xdr:rowOff>52501</xdr:rowOff>
    </xdr:to>
    <xdr:sp macro="" textlink="">
      <xdr:nvSpPr>
        <xdr:cNvPr id="140" name="楕円 139"/>
        <xdr:cNvSpPr/>
      </xdr:nvSpPr>
      <xdr:spPr>
        <a:xfrm>
          <a:off x="3746500" y="95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43628</xdr:rowOff>
    </xdr:from>
    <xdr:ext cx="534377" cy="259045"/>
    <xdr:sp macro="" textlink="">
      <xdr:nvSpPr>
        <xdr:cNvPr id="141" name="テキスト ボックス 140"/>
        <xdr:cNvSpPr txBox="1"/>
      </xdr:nvSpPr>
      <xdr:spPr>
        <a:xfrm>
          <a:off x="3530111" y="96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106579</xdr:rowOff>
    </xdr:from>
    <xdr:to>
      <xdr:col>15</xdr:col>
      <xdr:colOff>101600</xdr:colOff>
      <xdr:row>56</xdr:row>
      <xdr:rowOff>36729</xdr:rowOff>
    </xdr:to>
    <xdr:sp macro="" textlink="">
      <xdr:nvSpPr>
        <xdr:cNvPr id="142" name="楕円 141"/>
        <xdr:cNvSpPr/>
      </xdr:nvSpPr>
      <xdr:spPr>
        <a:xfrm>
          <a:off x="2857500" y="95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27856</xdr:rowOff>
    </xdr:from>
    <xdr:ext cx="534377" cy="259045"/>
    <xdr:sp macro="" textlink="">
      <xdr:nvSpPr>
        <xdr:cNvPr id="143" name="テキスト ボックス 142"/>
        <xdr:cNvSpPr txBox="1"/>
      </xdr:nvSpPr>
      <xdr:spPr>
        <a:xfrm>
          <a:off x="2641111" y="96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64326</xdr:rowOff>
    </xdr:from>
    <xdr:to>
      <xdr:col>10</xdr:col>
      <xdr:colOff>165100</xdr:colOff>
      <xdr:row>56</xdr:row>
      <xdr:rowOff>165926</xdr:rowOff>
    </xdr:to>
    <xdr:sp macro="" textlink="">
      <xdr:nvSpPr>
        <xdr:cNvPr id="144" name="楕円 143"/>
        <xdr:cNvSpPr/>
      </xdr:nvSpPr>
      <xdr:spPr>
        <a:xfrm>
          <a:off x="1968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157053</xdr:rowOff>
    </xdr:from>
    <xdr:ext cx="534377" cy="259045"/>
    <xdr:sp macro="" textlink="">
      <xdr:nvSpPr>
        <xdr:cNvPr id="145" name="テキスト ボックス 144"/>
        <xdr:cNvSpPr txBox="1"/>
      </xdr:nvSpPr>
      <xdr:spPr>
        <a:xfrm>
          <a:off x="1752111" y="97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158928</xdr:rowOff>
    </xdr:from>
    <xdr:to>
      <xdr:col>6</xdr:col>
      <xdr:colOff>38100</xdr:colOff>
      <xdr:row>57</xdr:row>
      <xdr:rowOff>89078</xdr:rowOff>
    </xdr:to>
    <xdr:sp macro="" textlink="">
      <xdr:nvSpPr>
        <xdr:cNvPr id="146" name="楕円 145"/>
        <xdr:cNvSpPr/>
      </xdr:nvSpPr>
      <xdr:spPr>
        <a:xfrm>
          <a:off x="1079500" y="97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80205</xdr:rowOff>
    </xdr:from>
    <xdr:ext cx="534377" cy="259045"/>
    <xdr:sp macro="" textlink="">
      <xdr:nvSpPr>
        <xdr:cNvPr id="147" name="テキスト ボックス 146"/>
        <xdr:cNvSpPr txBox="1"/>
      </xdr:nvSpPr>
      <xdr:spPr>
        <a:xfrm>
          <a:off x="863111" y="98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43962</xdr:rowOff>
    </xdr:from>
    <xdr:to>
      <xdr:col>24</xdr:col>
      <xdr:colOff>63500</xdr:colOff>
      <xdr:row>74</xdr:row>
      <xdr:rowOff>123606</xdr:rowOff>
    </xdr:to>
    <xdr:cxnSp macro="">
      <xdr:nvCxnSpPr>
        <xdr:cNvPr id="174" name="直線コネクタ 173"/>
        <xdr:cNvCxnSpPr/>
      </xdr:nvCxnSpPr>
      <xdr:spPr>
        <a:xfrm>
          <a:off x="3797300" y="12559812"/>
          <a:ext cx="8382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43962</xdr:rowOff>
    </xdr:from>
    <xdr:to>
      <xdr:col>19</xdr:col>
      <xdr:colOff>177800</xdr:colOff>
      <xdr:row>75</xdr:row>
      <xdr:rowOff>170241</xdr:rowOff>
    </xdr:to>
    <xdr:cxnSp macro="">
      <xdr:nvCxnSpPr>
        <xdr:cNvPr id="177" name="直線コネクタ 176"/>
        <xdr:cNvCxnSpPr/>
      </xdr:nvCxnSpPr>
      <xdr:spPr>
        <a:xfrm flipV="1">
          <a:off x="2908300" y="12559812"/>
          <a:ext cx="889000" cy="4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146284</xdr:rowOff>
    </xdr:from>
    <xdr:to>
      <xdr:col>15</xdr:col>
      <xdr:colOff>50800</xdr:colOff>
      <xdr:row>75</xdr:row>
      <xdr:rowOff>170241</xdr:rowOff>
    </xdr:to>
    <xdr:cxnSp macro="">
      <xdr:nvCxnSpPr>
        <xdr:cNvPr id="180" name="直線コネクタ 179"/>
        <xdr:cNvCxnSpPr/>
      </xdr:nvCxnSpPr>
      <xdr:spPr>
        <a:xfrm>
          <a:off x="2019300" y="1300503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125892</xdr:rowOff>
    </xdr:from>
    <xdr:to>
      <xdr:col>10</xdr:col>
      <xdr:colOff>114300</xdr:colOff>
      <xdr:row>75</xdr:row>
      <xdr:rowOff>146284</xdr:rowOff>
    </xdr:to>
    <xdr:cxnSp macro="">
      <xdr:nvCxnSpPr>
        <xdr:cNvPr id="183" name="直線コネクタ 182"/>
        <xdr:cNvCxnSpPr/>
      </xdr:nvCxnSpPr>
      <xdr:spPr>
        <a:xfrm>
          <a:off x="1130300" y="12641742"/>
          <a:ext cx="889000" cy="36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72806</xdr:rowOff>
    </xdr:from>
    <xdr:to>
      <xdr:col>24</xdr:col>
      <xdr:colOff>114300</xdr:colOff>
      <xdr:row>75</xdr:row>
      <xdr:rowOff>2956</xdr:rowOff>
    </xdr:to>
    <xdr:sp macro="" textlink="">
      <xdr:nvSpPr>
        <xdr:cNvPr id="193" name="楕円 192"/>
        <xdr:cNvSpPr/>
      </xdr:nvSpPr>
      <xdr:spPr>
        <a:xfrm>
          <a:off x="4584700" y="127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95683</xdr:rowOff>
    </xdr:from>
    <xdr:ext cx="469744" cy="259045"/>
    <xdr:sp macro="" textlink="">
      <xdr:nvSpPr>
        <xdr:cNvPr id="194" name="維持補修費該当値テキスト"/>
        <xdr:cNvSpPr txBox="1"/>
      </xdr:nvSpPr>
      <xdr:spPr>
        <a:xfrm>
          <a:off x="4686300" y="1261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164612</xdr:rowOff>
    </xdr:from>
    <xdr:to>
      <xdr:col>20</xdr:col>
      <xdr:colOff>38100</xdr:colOff>
      <xdr:row>73</xdr:row>
      <xdr:rowOff>94762</xdr:rowOff>
    </xdr:to>
    <xdr:sp macro="" textlink="">
      <xdr:nvSpPr>
        <xdr:cNvPr id="195" name="楕円 194"/>
        <xdr:cNvSpPr/>
      </xdr:nvSpPr>
      <xdr:spPr>
        <a:xfrm>
          <a:off x="3746500" y="125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111289</xdr:rowOff>
    </xdr:from>
    <xdr:ext cx="534377" cy="259045"/>
    <xdr:sp macro="" textlink="">
      <xdr:nvSpPr>
        <xdr:cNvPr id="196" name="テキスト ボックス 195"/>
        <xdr:cNvSpPr txBox="1"/>
      </xdr:nvSpPr>
      <xdr:spPr>
        <a:xfrm>
          <a:off x="3530111" y="122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119441</xdr:rowOff>
    </xdr:from>
    <xdr:to>
      <xdr:col>15</xdr:col>
      <xdr:colOff>101600</xdr:colOff>
      <xdr:row>76</xdr:row>
      <xdr:rowOff>49591</xdr:rowOff>
    </xdr:to>
    <xdr:sp macro="" textlink="">
      <xdr:nvSpPr>
        <xdr:cNvPr id="197" name="楕円 196"/>
        <xdr:cNvSpPr/>
      </xdr:nvSpPr>
      <xdr:spPr>
        <a:xfrm>
          <a:off x="2857500" y="12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66118</xdr:rowOff>
    </xdr:from>
    <xdr:ext cx="469744" cy="259045"/>
    <xdr:sp macro="" textlink="">
      <xdr:nvSpPr>
        <xdr:cNvPr id="198" name="テキスト ボックス 197"/>
        <xdr:cNvSpPr txBox="1"/>
      </xdr:nvSpPr>
      <xdr:spPr>
        <a:xfrm>
          <a:off x="2673428" y="127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95483</xdr:rowOff>
    </xdr:from>
    <xdr:to>
      <xdr:col>10</xdr:col>
      <xdr:colOff>165100</xdr:colOff>
      <xdr:row>76</xdr:row>
      <xdr:rowOff>25633</xdr:rowOff>
    </xdr:to>
    <xdr:sp macro="" textlink="">
      <xdr:nvSpPr>
        <xdr:cNvPr id="199" name="楕円 198"/>
        <xdr:cNvSpPr/>
      </xdr:nvSpPr>
      <xdr:spPr>
        <a:xfrm>
          <a:off x="1968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42160</xdr:rowOff>
    </xdr:from>
    <xdr:ext cx="469744" cy="259045"/>
    <xdr:sp macro="" textlink="">
      <xdr:nvSpPr>
        <xdr:cNvPr id="200" name="テキスト ボックス 199"/>
        <xdr:cNvSpPr txBox="1"/>
      </xdr:nvSpPr>
      <xdr:spPr>
        <a:xfrm>
          <a:off x="1784428" y="1272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75092</xdr:rowOff>
    </xdr:from>
    <xdr:to>
      <xdr:col>6</xdr:col>
      <xdr:colOff>38100</xdr:colOff>
      <xdr:row>74</xdr:row>
      <xdr:rowOff>5242</xdr:rowOff>
    </xdr:to>
    <xdr:sp macro="" textlink="">
      <xdr:nvSpPr>
        <xdr:cNvPr id="201" name="楕円 200"/>
        <xdr:cNvSpPr/>
      </xdr:nvSpPr>
      <xdr:spPr>
        <a:xfrm>
          <a:off x="1079500" y="125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21769</xdr:rowOff>
    </xdr:from>
    <xdr:ext cx="469744" cy="259045"/>
    <xdr:sp macro="" textlink="">
      <xdr:nvSpPr>
        <xdr:cNvPr id="202" name="テキスト ボックス 201"/>
        <xdr:cNvSpPr txBox="1"/>
      </xdr:nvSpPr>
      <xdr:spPr>
        <a:xfrm>
          <a:off x="895428" y="1236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126949</xdr:rowOff>
    </xdr:from>
    <xdr:to>
      <xdr:col>24</xdr:col>
      <xdr:colOff>63500</xdr:colOff>
      <xdr:row>95</xdr:row>
      <xdr:rowOff>130581</xdr:rowOff>
    </xdr:to>
    <xdr:cxnSp macro="">
      <xdr:nvCxnSpPr>
        <xdr:cNvPr id="232" name="直線コネクタ 231"/>
        <xdr:cNvCxnSpPr/>
      </xdr:nvCxnSpPr>
      <xdr:spPr>
        <a:xfrm flipV="1">
          <a:off x="3797300" y="16414699"/>
          <a:ext cx="8382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130581</xdr:rowOff>
    </xdr:from>
    <xdr:to>
      <xdr:col>19</xdr:col>
      <xdr:colOff>177800</xdr:colOff>
      <xdr:row>96</xdr:row>
      <xdr:rowOff>65963</xdr:rowOff>
    </xdr:to>
    <xdr:cxnSp macro="">
      <xdr:nvCxnSpPr>
        <xdr:cNvPr id="235" name="直線コネクタ 234"/>
        <xdr:cNvCxnSpPr/>
      </xdr:nvCxnSpPr>
      <xdr:spPr>
        <a:xfrm flipV="1">
          <a:off x="2908300" y="16418331"/>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65963</xdr:rowOff>
    </xdr:from>
    <xdr:to>
      <xdr:col>15</xdr:col>
      <xdr:colOff>50800</xdr:colOff>
      <xdr:row>96</xdr:row>
      <xdr:rowOff>152425</xdr:rowOff>
    </xdr:to>
    <xdr:cxnSp macro="">
      <xdr:nvCxnSpPr>
        <xdr:cNvPr id="238" name="直線コネクタ 237"/>
        <xdr:cNvCxnSpPr/>
      </xdr:nvCxnSpPr>
      <xdr:spPr>
        <a:xfrm flipV="1">
          <a:off x="2019300" y="16525163"/>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152425</xdr:rowOff>
    </xdr:from>
    <xdr:to>
      <xdr:col>10</xdr:col>
      <xdr:colOff>114300</xdr:colOff>
      <xdr:row>97</xdr:row>
      <xdr:rowOff>49809</xdr:rowOff>
    </xdr:to>
    <xdr:cxnSp macro="">
      <xdr:nvCxnSpPr>
        <xdr:cNvPr id="241" name="直線コネクタ 240"/>
        <xdr:cNvCxnSpPr/>
      </xdr:nvCxnSpPr>
      <xdr:spPr>
        <a:xfrm flipV="1">
          <a:off x="1130300" y="16611625"/>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76149</xdr:rowOff>
    </xdr:from>
    <xdr:to>
      <xdr:col>24</xdr:col>
      <xdr:colOff>114300</xdr:colOff>
      <xdr:row>96</xdr:row>
      <xdr:rowOff>6299</xdr:rowOff>
    </xdr:to>
    <xdr:sp macro="" textlink="">
      <xdr:nvSpPr>
        <xdr:cNvPr id="251" name="楕円 250"/>
        <xdr:cNvSpPr/>
      </xdr:nvSpPr>
      <xdr:spPr>
        <a:xfrm>
          <a:off x="4584700" y="163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54576</xdr:rowOff>
    </xdr:from>
    <xdr:ext cx="599010" cy="259045"/>
    <xdr:sp macro="" textlink="">
      <xdr:nvSpPr>
        <xdr:cNvPr id="252" name="扶助費該当値テキスト"/>
        <xdr:cNvSpPr txBox="1"/>
      </xdr:nvSpPr>
      <xdr:spPr>
        <a:xfrm>
          <a:off x="4686300" y="163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79781</xdr:rowOff>
    </xdr:from>
    <xdr:to>
      <xdr:col>20</xdr:col>
      <xdr:colOff>38100</xdr:colOff>
      <xdr:row>96</xdr:row>
      <xdr:rowOff>9931</xdr:rowOff>
    </xdr:to>
    <xdr:sp macro="" textlink="">
      <xdr:nvSpPr>
        <xdr:cNvPr id="253" name="楕円 252"/>
        <xdr:cNvSpPr/>
      </xdr:nvSpPr>
      <xdr:spPr>
        <a:xfrm>
          <a:off x="3746500" y="16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1058</xdr:rowOff>
    </xdr:from>
    <xdr:ext cx="599010" cy="259045"/>
    <xdr:sp macro="" textlink="">
      <xdr:nvSpPr>
        <xdr:cNvPr id="254" name="テキスト ボックス 253"/>
        <xdr:cNvSpPr txBox="1"/>
      </xdr:nvSpPr>
      <xdr:spPr>
        <a:xfrm>
          <a:off x="3497795" y="1646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15163</xdr:rowOff>
    </xdr:from>
    <xdr:to>
      <xdr:col>15</xdr:col>
      <xdr:colOff>101600</xdr:colOff>
      <xdr:row>96</xdr:row>
      <xdr:rowOff>116763</xdr:rowOff>
    </xdr:to>
    <xdr:sp macro="" textlink="">
      <xdr:nvSpPr>
        <xdr:cNvPr id="255" name="楕円 254"/>
        <xdr:cNvSpPr/>
      </xdr:nvSpPr>
      <xdr:spPr>
        <a:xfrm>
          <a:off x="2857500" y="164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107890</xdr:rowOff>
    </xdr:from>
    <xdr:ext cx="534377" cy="259045"/>
    <xdr:sp macro="" textlink="">
      <xdr:nvSpPr>
        <xdr:cNvPr id="256" name="テキスト ボックス 255"/>
        <xdr:cNvSpPr txBox="1"/>
      </xdr:nvSpPr>
      <xdr:spPr>
        <a:xfrm>
          <a:off x="2641111" y="165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101625</xdr:rowOff>
    </xdr:from>
    <xdr:to>
      <xdr:col>10</xdr:col>
      <xdr:colOff>165100</xdr:colOff>
      <xdr:row>97</xdr:row>
      <xdr:rowOff>31775</xdr:rowOff>
    </xdr:to>
    <xdr:sp macro="" textlink="">
      <xdr:nvSpPr>
        <xdr:cNvPr id="257" name="楕円 256"/>
        <xdr:cNvSpPr/>
      </xdr:nvSpPr>
      <xdr:spPr>
        <a:xfrm>
          <a:off x="1968500" y="165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22902</xdr:rowOff>
    </xdr:from>
    <xdr:ext cx="534377" cy="259045"/>
    <xdr:sp macro="" textlink="">
      <xdr:nvSpPr>
        <xdr:cNvPr id="258" name="テキスト ボックス 257"/>
        <xdr:cNvSpPr txBox="1"/>
      </xdr:nvSpPr>
      <xdr:spPr>
        <a:xfrm>
          <a:off x="1752111" y="166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170459</xdr:rowOff>
    </xdr:from>
    <xdr:to>
      <xdr:col>6</xdr:col>
      <xdr:colOff>38100</xdr:colOff>
      <xdr:row>97</xdr:row>
      <xdr:rowOff>100609</xdr:rowOff>
    </xdr:to>
    <xdr:sp macro="" textlink="">
      <xdr:nvSpPr>
        <xdr:cNvPr id="259" name="楕円 258"/>
        <xdr:cNvSpPr/>
      </xdr:nvSpPr>
      <xdr:spPr>
        <a:xfrm>
          <a:off x="1079500" y="166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91736</xdr:rowOff>
    </xdr:from>
    <xdr:ext cx="534377" cy="259045"/>
    <xdr:sp macro="" textlink="">
      <xdr:nvSpPr>
        <xdr:cNvPr id="260" name="テキスト ボックス 259"/>
        <xdr:cNvSpPr txBox="1"/>
      </xdr:nvSpPr>
      <xdr:spPr>
        <a:xfrm>
          <a:off x="863111"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146787</xdr:rowOff>
    </xdr:from>
    <xdr:to>
      <xdr:col>55</xdr:col>
      <xdr:colOff>0</xdr:colOff>
      <xdr:row>35</xdr:row>
      <xdr:rowOff>38038</xdr:rowOff>
    </xdr:to>
    <xdr:cxnSp macro="">
      <xdr:nvCxnSpPr>
        <xdr:cNvPr id="292" name="直線コネクタ 291"/>
        <xdr:cNvCxnSpPr/>
      </xdr:nvCxnSpPr>
      <xdr:spPr>
        <a:xfrm flipV="1">
          <a:off x="9639300" y="5976087"/>
          <a:ext cx="8382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151914</xdr:rowOff>
    </xdr:from>
    <xdr:to>
      <xdr:col>50</xdr:col>
      <xdr:colOff>114300</xdr:colOff>
      <xdr:row>35</xdr:row>
      <xdr:rowOff>38038</xdr:rowOff>
    </xdr:to>
    <xdr:cxnSp macro="">
      <xdr:nvCxnSpPr>
        <xdr:cNvPr id="295" name="直線コネクタ 294"/>
        <xdr:cNvCxnSpPr/>
      </xdr:nvCxnSpPr>
      <xdr:spPr>
        <a:xfrm>
          <a:off x="8750300" y="5981214"/>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151914</xdr:rowOff>
    </xdr:from>
    <xdr:to>
      <xdr:col>45</xdr:col>
      <xdr:colOff>177800</xdr:colOff>
      <xdr:row>35</xdr:row>
      <xdr:rowOff>11586</xdr:rowOff>
    </xdr:to>
    <xdr:cxnSp macro="">
      <xdr:nvCxnSpPr>
        <xdr:cNvPr id="298" name="直線コネクタ 297"/>
        <xdr:cNvCxnSpPr/>
      </xdr:nvCxnSpPr>
      <xdr:spPr>
        <a:xfrm flipV="1">
          <a:off x="7861300" y="598121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11586</xdr:rowOff>
    </xdr:from>
    <xdr:to>
      <xdr:col>41</xdr:col>
      <xdr:colOff>50800</xdr:colOff>
      <xdr:row>35</xdr:row>
      <xdr:rowOff>69389</xdr:rowOff>
    </xdr:to>
    <xdr:cxnSp macro="">
      <xdr:nvCxnSpPr>
        <xdr:cNvPr id="301" name="直線コネクタ 300"/>
        <xdr:cNvCxnSpPr/>
      </xdr:nvCxnSpPr>
      <xdr:spPr>
        <a:xfrm flipV="1">
          <a:off x="6972300" y="6012336"/>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95987</xdr:rowOff>
    </xdr:from>
    <xdr:to>
      <xdr:col>55</xdr:col>
      <xdr:colOff>50800</xdr:colOff>
      <xdr:row>35</xdr:row>
      <xdr:rowOff>26137</xdr:rowOff>
    </xdr:to>
    <xdr:sp macro="" textlink="">
      <xdr:nvSpPr>
        <xdr:cNvPr id="311" name="楕円 310"/>
        <xdr:cNvSpPr/>
      </xdr:nvSpPr>
      <xdr:spPr>
        <a:xfrm>
          <a:off x="10426700" y="59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118864</xdr:rowOff>
    </xdr:from>
    <xdr:ext cx="534377" cy="259045"/>
    <xdr:sp macro="" textlink="">
      <xdr:nvSpPr>
        <xdr:cNvPr id="312" name="補助費等該当値テキスト"/>
        <xdr:cNvSpPr txBox="1"/>
      </xdr:nvSpPr>
      <xdr:spPr>
        <a:xfrm>
          <a:off x="10528300" y="577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158688</xdr:rowOff>
    </xdr:from>
    <xdr:to>
      <xdr:col>50</xdr:col>
      <xdr:colOff>165100</xdr:colOff>
      <xdr:row>35</xdr:row>
      <xdr:rowOff>88838</xdr:rowOff>
    </xdr:to>
    <xdr:sp macro="" textlink="">
      <xdr:nvSpPr>
        <xdr:cNvPr id="313" name="楕円 312"/>
        <xdr:cNvSpPr/>
      </xdr:nvSpPr>
      <xdr:spPr>
        <a:xfrm>
          <a:off x="9588500" y="59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105365</xdr:rowOff>
    </xdr:from>
    <xdr:ext cx="534377" cy="259045"/>
    <xdr:sp macro="" textlink="">
      <xdr:nvSpPr>
        <xdr:cNvPr id="314" name="テキスト ボックス 313"/>
        <xdr:cNvSpPr txBox="1"/>
      </xdr:nvSpPr>
      <xdr:spPr>
        <a:xfrm>
          <a:off x="9372111" y="57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101114</xdr:rowOff>
    </xdr:from>
    <xdr:to>
      <xdr:col>46</xdr:col>
      <xdr:colOff>38100</xdr:colOff>
      <xdr:row>35</xdr:row>
      <xdr:rowOff>31264</xdr:rowOff>
    </xdr:to>
    <xdr:sp macro="" textlink="">
      <xdr:nvSpPr>
        <xdr:cNvPr id="315" name="楕円 314"/>
        <xdr:cNvSpPr/>
      </xdr:nvSpPr>
      <xdr:spPr>
        <a:xfrm>
          <a:off x="8699500" y="59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47791</xdr:rowOff>
    </xdr:from>
    <xdr:ext cx="534377" cy="259045"/>
    <xdr:sp macro="" textlink="">
      <xdr:nvSpPr>
        <xdr:cNvPr id="316" name="テキスト ボックス 315"/>
        <xdr:cNvSpPr txBox="1"/>
      </xdr:nvSpPr>
      <xdr:spPr>
        <a:xfrm>
          <a:off x="8483111" y="57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132236</xdr:rowOff>
    </xdr:from>
    <xdr:to>
      <xdr:col>41</xdr:col>
      <xdr:colOff>101600</xdr:colOff>
      <xdr:row>35</xdr:row>
      <xdr:rowOff>62386</xdr:rowOff>
    </xdr:to>
    <xdr:sp macro="" textlink="">
      <xdr:nvSpPr>
        <xdr:cNvPr id="317" name="楕円 316"/>
        <xdr:cNvSpPr/>
      </xdr:nvSpPr>
      <xdr:spPr>
        <a:xfrm>
          <a:off x="7810500" y="59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78913</xdr:rowOff>
    </xdr:from>
    <xdr:ext cx="534377" cy="259045"/>
    <xdr:sp macro="" textlink="">
      <xdr:nvSpPr>
        <xdr:cNvPr id="318" name="テキスト ボックス 317"/>
        <xdr:cNvSpPr txBox="1"/>
      </xdr:nvSpPr>
      <xdr:spPr>
        <a:xfrm>
          <a:off x="7594111" y="5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18589</xdr:rowOff>
    </xdr:from>
    <xdr:to>
      <xdr:col>36</xdr:col>
      <xdr:colOff>165100</xdr:colOff>
      <xdr:row>35</xdr:row>
      <xdr:rowOff>120189</xdr:rowOff>
    </xdr:to>
    <xdr:sp macro="" textlink="">
      <xdr:nvSpPr>
        <xdr:cNvPr id="319" name="楕円 318"/>
        <xdr:cNvSpPr/>
      </xdr:nvSpPr>
      <xdr:spPr>
        <a:xfrm>
          <a:off x="6921500" y="6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136716</xdr:rowOff>
    </xdr:from>
    <xdr:ext cx="534377" cy="259045"/>
    <xdr:sp macro="" textlink="">
      <xdr:nvSpPr>
        <xdr:cNvPr id="320" name="テキスト ボックス 319"/>
        <xdr:cNvSpPr txBox="1"/>
      </xdr:nvSpPr>
      <xdr:spPr>
        <a:xfrm>
          <a:off x="6705111" y="57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8141</xdr:rowOff>
    </xdr:from>
    <xdr:to>
      <xdr:col>55</xdr:col>
      <xdr:colOff>0</xdr:colOff>
      <xdr:row>56</xdr:row>
      <xdr:rowOff>99219</xdr:rowOff>
    </xdr:to>
    <xdr:cxnSp macro="">
      <xdr:nvCxnSpPr>
        <xdr:cNvPr id="350" name="直線コネクタ 349"/>
        <xdr:cNvCxnSpPr/>
      </xdr:nvCxnSpPr>
      <xdr:spPr>
        <a:xfrm>
          <a:off x="9639300" y="9609341"/>
          <a:ext cx="838200" cy="9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111258</xdr:rowOff>
    </xdr:from>
    <xdr:to>
      <xdr:col>50</xdr:col>
      <xdr:colOff>114300</xdr:colOff>
      <xdr:row>56</xdr:row>
      <xdr:rowOff>8141</xdr:rowOff>
    </xdr:to>
    <xdr:cxnSp macro="">
      <xdr:nvCxnSpPr>
        <xdr:cNvPr id="353" name="直線コネクタ 352"/>
        <xdr:cNvCxnSpPr/>
      </xdr:nvCxnSpPr>
      <xdr:spPr>
        <a:xfrm>
          <a:off x="8750300" y="9198108"/>
          <a:ext cx="889000" cy="4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111258</xdr:rowOff>
    </xdr:from>
    <xdr:to>
      <xdr:col>45</xdr:col>
      <xdr:colOff>177800</xdr:colOff>
      <xdr:row>56</xdr:row>
      <xdr:rowOff>24085</xdr:rowOff>
    </xdr:to>
    <xdr:cxnSp macro="">
      <xdr:nvCxnSpPr>
        <xdr:cNvPr id="356" name="直線コネクタ 355"/>
        <xdr:cNvCxnSpPr/>
      </xdr:nvCxnSpPr>
      <xdr:spPr>
        <a:xfrm flipV="1">
          <a:off x="7861300" y="9198108"/>
          <a:ext cx="889000" cy="4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24085</xdr:rowOff>
    </xdr:from>
    <xdr:to>
      <xdr:col>41</xdr:col>
      <xdr:colOff>50800</xdr:colOff>
      <xdr:row>58</xdr:row>
      <xdr:rowOff>24333</xdr:rowOff>
    </xdr:to>
    <xdr:cxnSp macro="">
      <xdr:nvCxnSpPr>
        <xdr:cNvPr id="359" name="直線コネクタ 358"/>
        <xdr:cNvCxnSpPr/>
      </xdr:nvCxnSpPr>
      <xdr:spPr>
        <a:xfrm flipV="1">
          <a:off x="6972300" y="9625285"/>
          <a:ext cx="889000" cy="3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48419</xdr:rowOff>
    </xdr:from>
    <xdr:to>
      <xdr:col>55</xdr:col>
      <xdr:colOff>50800</xdr:colOff>
      <xdr:row>56</xdr:row>
      <xdr:rowOff>150019</xdr:rowOff>
    </xdr:to>
    <xdr:sp macro="" textlink="">
      <xdr:nvSpPr>
        <xdr:cNvPr id="369" name="楕円 368"/>
        <xdr:cNvSpPr/>
      </xdr:nvSpPr>
      <xdr:spPr>
        <a:xfrm>
          <a:off x="10426700" y="96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26846</xdr:rowOff>
    </xdr:from>
    <xdr:ext cx="534377" cy="259045"/>
    <xdr:sp macro="" textlink="">
      <xdr:nvSpPr>
        <xdr:cNvPr id="370" name="普通建設事業費該当値テキスト"/>
        <xdr:cNvSpPr txBox="1"/>
      </xdr:nvSpPr>
      <xdr:spPr>
        <a:xfrm>
          <a:off x="10528300" y="96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128791</xdr:rowOff>
    </xdr:from>
    <xdr:to>
      <xdr:col>50</xdr:col>
      <xdr:colOff>165100</xdr:colOff>
      <xdr:row>56</xdr:row>
      <xdr:rowOff>58941</xdr:rowOff>
    </xdr:to>
    <xdr:sp macro="" textlink="">
      <xdr:nvSpPr>
        <xdr:cNvPr id="371" name="楕円 370"/>
        <xdr:cNvSpPr/>
      </xdr:nvSpPr>
      <xdr:spPr>
        <a:xfrm>
          <a:off x="9588500" y="95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75468</xdr:rowOff>
    </xdr:from>
    <xdr:ext cx="534377" cy="259045"/>
    <xdr:sp macro="" textlink="">
      <xdr:nvSpPr>
        <xdr:cNvPr id="372" name="テキスト ボックス 371"/>
        <xdr:cNvSpPr txBox="1"/>
      </xdr:nvSpPr>
      <xdr:spPr>
        <a:xfrm>
          <a:off x="9372111" y="93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60458</xdr:rowOff>
    </xdr:from>
    <xdr:to>
      <xdr:col>46</xdr:col>
      <xdr:colOff>38100</xdr:colOff>
      <xdr:row>53</xdr:row>
      <xdr:rowOff>162058</xdr:rowOff>
    </xdr:to>
    <xdr:sp macro="" textlink="">
      <xdr:nvSpPr>
        <xdr:cNvPr id="373" name="楕円 372"/>
        <xdr:cNvSpPr/>
      </xdr:nvSpPr>
      <xdr:spPr>
        <a:xfrm>
          <a:off x="8699500" y="9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7135</xdr:rowOff>
    </xdr:from>
    <xdr:ext cx="534377" cy="259045"/>
    <xdr:sp macro="" textlink="">
      <xdr:nvSpPr>
        <xdr:cNvPr id="374" name="テキスト ボックス 373"/>
        <xdr:cNvSpPr txBox="1"/>
      </xdr:nvSpPr>
      <xdr:spPr>
        <a:xfrm>
          <a:off x="8483111" y="89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144735</xdr:rowOff>
    </xdr:from>
    <xdr:to>
      <xdr:col>41</xdr:col>
      <xdr:colOff>101600</xdr:colOff>
      <xdr:row>56</xdr:row>
      <xdr:rowOff>74885</xdr:rowOff>
    </xdr:to>
    <xdr:sp macro="" textlink="">
      <xdr:nvSpPr>
        <xdr:cNvPr id="375" name="楕円 374"/>
        <xdr:cNvSpPr/>
      </xdr:nvSpPr>
      <xdr:spPr>
        <a:xfrm>
          <a:off x="7810500" y="95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66012</xdr:rowOff>
    </xdr:from>
    <xdr:ext cx="534377" cy="259045"/>
    <xdr:sp macro="" textlink="">
      <xdr:nvSpPr>
        <xdr:cNvPr id="376" name="テキスト ボックス 375"/>
        <xdr:cNvSpPr txBox="1"/>
      </xdr:nvSpPr>
      <xdr:spPr>
        <a:xfrm>
          <a:off x="7594111" y="96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144983</xdr:rowOff>
    </xdr:from>
    <xdr:to>
      <xdr:col>36</xdr:col>
      <xdr:colOff>165100</xdr:colOff>
      <xdr:row>58</xdr:row>
      <xdr:rowOff>75133</xdr:rowOff>
    </xdr:to>
    <xdr:sp macro="" textlink="">
      <xdr:nvSpPr>
        <xdr:cNvPr id="377" name="楕円 376"/>
        <xdr:cNvSpPr/>
      </xdr:nvSpPr>
      <xdr:spPr>
        <a:xfrm>
          <a:off x="6921500" y="99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66260</xdr:rowOff>
    </xdr:from>
    <xdr:ext cx="534377" cy="259045"/>
    <xdr:sp macro="" textlink="">
      <xdr:nvSpPr>
        <xdr:cNvPr id="378" name="テキスト ボックス 377"/>
        <xdr:cNvSpPr txBox="1"/>
      </xdr:nvSpPr>
      <xdr:spPr>
        <a:xfrm>
          <a:off x="6705111" y="10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154978</xdr:rowOff>
    </xdr:from>
    <xdr:to>
      <xdr:col>55</xdr:col>
      <xdr:colOff>0</xdr:colOff>
      <xdr:row>75</xdr:row>
      <xdr:rowOff>156502</xdr:rowOff>
    </xdr:to>
    <xdr:cxnSp macro="">
      <xdr:nvCxnSpPr>
        <xdr:cNvPr id="407" name="直線コネクタ 406"/>
        <xdr:cNvCxnSpPr/>
      </xdr:nvCxnSpPr>
      <xdr:spPr>
        <a:xfrm>
          <a:off x="9639300" y="130137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163170</xdr:rowOff>
    </xdr:from>
    <xdr:to>
      <xdr:col>50</xdr:col>
      <xdr:colOff>114300</xdr:colOff>
      <xdr:row>75</xdr:row>
      <xdr:rowOff>154978</xdr:rowOff>
    </xdr:to>
    <xdr:cxnSp macro="">
      <xdr:nvCxnSpPr>
        <xdr:cNvPr id="410" name="直線コネクタ 409"/>
        <xdr:cNvCxnSpPr/>
      </xdr:nvCxnSpPr>
      <xdr:spPr>
        <a:xfrm>
          <a:off x="8750300" y="12679020"/>
          <a:ext cx="889000" cy="3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163170</xdr:rowOff>
    </xdr:from>
    <xdr:to>
      <xdr:col>45</xdr:col>
      <xdr:colOff>177800</xdr:colOff>
      <xdr:row>74</xdr:row>
      <xdr:rowOff>130975</xdr:rowOff>
    </xdr:to>
    <xdr:cxnSp macro="">
      <xdr:nvCxnSpPr>
        <xdr:cNvPr id="413" name="直線コネクタ 412"/>
        <xdr:cNvCxnSpPr/>
      </xdr:nvCxnSpPr>
      <xdr:spPr>
        <a:xfrm flipV="1">
          <a:off x="7861300" y="12679020"/>
          <a:ext cx="889000" cy="1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105702</xdr:rowOff>
    </xdr:from>
    <xdr:to>
      <xdr:col>55</xdr:col>
      <xdr:colOff>50800</xdr:colOff>
      <xdr:row>76</xdr:row>
      <xdr:rowOff>35852</xdr:rowOff>
    </xdr:to>
    <xdr:sp macro="" textlink="">
      <xdr:nvSpPr>
        <xdr:cNvPr id="423" name="楕円 422"/>
        <xdr:cNvSpPr/>
      </xdr:nvSpPr>
      <xdr:spPr>
        <a:xfrm>
          <a:off x="10426700" y="129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128579</xdr:rowOff>
    </xdr:from>
    <xdr:ext cx="534377" cy="259045"/>
    <xdr:sp macro="" textlink="">
      <xdr:nvSpPr>
        <xdr:cNvPr id="424" name="普通建設事業費 （ うち新規整備　）該当値テキスト"/>
        <xdr:cNvSpPr txBox="1"/>
      </xdr:nvSpPr>
      <xdr:spPr>
        <a:xfrm>
          <a:off x="10528300"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104178</xdr:rowOff>
    </xdr:from>
    <xdr:to>
      <xdr:col>50</xdr:col>
      <xdr:colOff>165100</xdr:colOff>
      <xdr:row>76</xdr:row>
      <xdr:rowOff>34328</xdr:rowOff>
    </xdr:to>
    <xdr:sp macro="" textlink="">
      <xdr:nvSpPr>
        <xdr:cNvPr id="425" name="楕円 424"/>
        <xdr:cNvSpPr/>
      </xdr:nvSpPr>
      <xdr:spPr>
        <a:xfrm>
          <a:off x="9588500" y="12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50855</xdr:rowOff>
    </xdr:from>
    <xdr:ext cx="534377" cy="259045"/>
    <xdr:sp macro="" textlink="">
      <xdr:nvSpPr>
        <xdr:cNvPr id="426" name="テキスト ボックス 425"/>
        <xdr:cNvSpPr txBox="1"/>
      </xdr:nvSpPr>
      <xdr:spPr>
        <a:xfrm>
          <a:off x="9372111" y="127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112370</xdr:rowOff>
    </xdr:from>
    <xdr:to>
      <xdr:col>46</xdr:col>
      <xdr:colOff>38100</xdr:colOff>
      <xdr:row>74</xdr:row>
      <xdr:rowOff>42520</xdr:rowOff>
    </xdr:to>
    <xdr:sp macro="" textlink="">
      <xdr:nvSpPr>
        <xdr:cNvPr id="427" name="楕円 426"/>
        <xdr:cNvSpPr/>
      </xdr:nvSpPr>
      <xdr:spPr>
        <a:xfrm>
          <a:off x="8699500" y="126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59047</xdr:rowOff>
    </xdr:from>
    <xdr:ext cx="534377" cy="259045"/>
    <xdr:sp macro="" textlink="">
      <xdr:nvSpPr>
        <xdr:cNvPr id="428" name="テキスト ボックス 427"/>
        <xdr:cNvSpPr txBox="1"/>
      </xdr:nvSpPr>
      <xdr:spPr>
        <a:xfrm>
          <a:off x="8483111" y="124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80175</xdr:rowOff>
    </xdr:from>
    <xdr:to>
      <xdr:col>41</xdr:col>
      <xdr:colOff>101600</xdr:colOff>
      <xdr:row>75</xdr:row>
      <xdr:rowOff>10325</xdr:rowOff>
    </xdr:to>
    <xdr:sp macro="" textlink="">
      <xdr:nvSpPr>
        <xdr:cNvPr id="429" name="楕円 428"/>
        <xdr:cNvSpPr/>
      </xdr:nvSpPr>
      <xdr:spPr>
        <a:xfrm>
          <a:off x="7810500" y="127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26852</xdr:rowOff>
    </xdr:from>
    <xdr:ext cx="534377" cy="259045"/>
    <xdr:sp macro="" textlink="">
      <xdr:nvSpPr>
        <xdr:cNvPr id="430" name="テキスト ボックス 429"/>
        <xdr:cNvSpPr txBox="1"/>
      </xdr:nvSpPr>
      <xdr:spPr>
        <a:xfrm>
          <a:off x="7594111" y="12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132499</xdr:rowOff>
    </xdr:from>
    <xdr:to>
      <xdr:col>55</xdr:col>
      <xdr:colOff>0</xdr:colOff>
      <xdr:row>96</xdr:row>
      <xdr:rowOff>17833</xdr:rowOff>
    </xdr:to>
    <xdr:cxnSp macro="">
      <xdr:nvCxnSpPr>
        <xdr:cNvPr id="457" name="直線コネクタ 456"/>
        <xdr:cNvCxnSpPr/>
      </xdr:nvCxnSpPr>
      <xdr:spPr>
        <a:xfrm>
          <a:off x="9639300" y="16420249"/>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69039</xdr:rowOff>
    </xdr:from>
    <xdr:to>
      <xdr:col>50</xdr:col>
      <xdr:colOff>114300</xdr:colOff>
      <xdr:row>95</xdr:row>
      <xdr:rowOff>132499</xdr:rowOff>
    </xdr:to>
    <xdr:cxnSp macro="">
      <xdr:nvCxnSpPr>
        <xdr:cNvPr id="460" name="直線コネクタ 459"/>
        <xdr:cNvCxnSpPr/>
      </xdr:nvCxnSpPr>
      <xdr:spPr>
        <a:xfrm>
          <a:off x="8750300" y="16013889"/>
          <a:ext cx="889000" cy="4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69039</xdr:rowOff>
    </xdr:from>
    <xdr:to>
      <xdr:col>45</xdr:col>
      <xdr:colOff>177800</xdr:colOff>
      <xdr:row>95</xdr:row>
      <xdr:rowOff>156204</xdr:rowOff>
    </xdr:to>
    <xdr:cxnSp macro="">
      <xdr:nvCxnSpPr>
        <xdr:cNvPr id="463" name="直線コネクタ 462"/>
        <xdr:cNvCxnSpPr/>
      </xdr:nvCxnSpPr>
      <xdr:spPr>
        <a:xfrm flipV="1">
          <a:off x="7861300" y="16013889"/>
          <a:ext cx="889000" cy="43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138483</xdr:rowOff>
    </xdr:from>
    <xdr:to>
      <xdr:col>55</xdr:col>
      <xdr:colOff>50800</xdr:colOff>
      <xdr:row>96</xdr:row>
      <xdr:rowOff>68633</xdr:rowOff>
    </xdr:to>
    <xdr:sp macro="" textlink="">
      <xdr:nvSpPr>
        <xdr:cNvPr id="473" name="楕円 472"/>
        <xdr:cNvSpPr/>
      </xdr:nvSpPr>
      <xdr:spPr>
        <a:xfrm>
          <a:off x="10426700" y="16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116910</xdr:rowOff>
    </xdr:from>
    <xdr:ext cx="534377" cy="259045"/>
    <xdr:sp macro="" textlink="">
      <xdr:nvSpPr>
        <xdr:cNvPr id="474" name="普通建設事業費 （ うち更新整備　）該当値テキスト"/>
        <xdr:cNvSpPr txBox="1"/>
      </xdr:nvSpPr>
      <xdr:spPr>
        <a:xfrm>
          <a:off x="10528300" y="164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81699</xdr:rowOff>
    </xdr:from>
    <xdr:to>
      <xdr:col>50</xdr:col>
      <xdr:colOff>165100</xdr:colOff>
      <xdr:row>96</xdr:row>
      <xdr:rowOff>11849</xdr:rowOff>
    </xdr:to>
    <xdr:sp macro="" textlink="">
      <xdr:nvSpPr>
        <xdr:cNvPr id="475" name="楕円 474"/>
        <xdr:cNvSpPr/>
      </xdr:nvSpPr>
      <xdr:spPr>
        <a:xfrm>
          <a:off x="9588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2976</xdr:rowOff>
    </xdr:from>
    <xdr:ext cx="534377" cy="259045"/>
    <xdr:sp macro="" textlink="">
      <xdr:nvSpPr>
        <xdr:cNvPr id="476" name="テキスト ボックス 475"/>
        <xdr:cNvSpPr txBox="1"/>
      </xdr:nvSpPr>
      <xdr:spPr>
        <a:xfrm>
          <a:off x="9372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18239</xdr:rowOff>
    </xdr:from>
    <xdr:to>
      <xdr:col>46</xdr:col>
      <xdr:colOff>38100</xdr:colOff>
      <xdr:row>93</xdr:row>
      <xdr:rowOff>119839</xdr:rowOff>
    </xdr:to>
    <xdr:sp macro="" textlink="">
      <xdr:nvSpPr>
        <xdr:cNvPr id="477" name="楕円 476"/>
        <xdr:cNvSpPr/>
      </xdr:nvSpPr>
      <xdr:spPr>
        <a:xfrm>
          <a:off x="8699500" y="159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136366</xdr:rowOff>
    </xdr:from>
    <xdr:ext cx="534377" cy="259045"/>
    <xdr:sp macro="" textlink="">
      <xdr:nvSpPr>
        <xdr:cNvPr id="478" name="テキスト ボックス 477"/>
        <xdr:cNvSpPr txBox="1"/>
      </xdr:nvSpPr>
      <xdr:spPr>
        <a:xfrm>
          <a:off x="8483111" y="157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105404</xdr:rowOff>
    </xdr:from>
    <xdr:to>
      <xdr:col>41</xdr:col>
      <xdr:colOff>101600</xdr:colOff>
      <xdr:row>96</xdr:row>
      <xdr:rowOff>35554</xdr:rowOff>
    </xdr:to>
    <xdr:sp macro="" textlink="">
      <xdr:nvSpPr>
        <xdr:cNvPr id="479" name="楕円 478"/>
        <xdr:cNvSpPr/>
      </xdr:nvSpPr>
      <xdr:spPr>
        <a:xfrm>
          <a:off x="7810500" y="163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26681</xdr:rowOff>
    </xdr:from>
    <xdr:ext cx="534377" cy="259045"/>
    <xdr:sp macro="" textlink="">
      <xdr:nvSpPr>
        <xdr:cNvPr id="480" name="テキスト ボックス 479"/>
        <xdr:cNvSpPr txBox="1"/>
      </xdr:nvSpPr>
      <xdr:spPr>
        <a:xfrm>
          <a:off x="7594111" y="164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27882</xdr:rowOff>
    </xdr:from>
    <xdr:to>
      <xdr:col>85</xdr:col>
      <xdr:colOff>127000</xdr:colOff>
      <xdr:row>39</xdr:row>
      <xdr:rowOff>72034</xdr:rowOff>
    </xdr:to>
    <xdr:cxnSp macro="">
      <xdr:nvCxnSpPr>
        <xdr:cNvPr id="511" name="直線コネクタ 510"/>
        <xdr:cNvCxnSpPr/>
      </xdr:nvCxnSpPr>
      <xdr:spPr>
        <a:xfrm flipV="1">
          <a:off x="15481300" y="6714432"/>
          <a:ext cx="8382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72034</xdr:rowOff>
    </xdr:from>
    <xdr:to>
      <xdr:col>81</xdr:col>
      <xdr:colOff>50800</xdr:colOff>
      <xdr:row>39</xdr:row>
      <xdr:rowOff>93294</xdr:rowOff>
    </xdr:to>
    <xdr:cxnSp macro="">
      <xdr:nvCxnSpPr>
        <xdr:cNvPr id="514" name="直線コネクタ 513"/>
        <xdr:cNvCxnSpPr/>
      </xdr:nvCxnSpPr>
      <xdr:spPr>
        <a:xfrm flipV="1">
          <a:off x="14592300" y="675858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93294</xdr:rowOff>
    </xdr:from>
    <xdr:to>
      <xdr:col>76</xdr:col>
      <xdr:colOff>114300</xdr:colOff>
      <xdr:row>39</xdr:row>
      <xdr:rowOff>93359</xdr:rowOff>
    </xdr:to>
    <xdr:cxnSp macro="">
      <xdr:nvCxnSpPr>
        <xdr:cNvPr id="517" name="直線コネクタ 516"/>
        <xdr:cNvCxnSpPr/>
      </xdr:nvCxnSpPr>
      <xdr:spPr>
        <a:xfrm flipV="1">
          <a:off x="13703300" y="677984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93359</xdr:rowOff>
    </xdr:from>
    <xdr:to>
      <xdr:col>71</xdr:col>
      <xdr:colOff>177800</xdr:colOff>
      <xdr:row>39</xdr:row>
      <xdr:rowOff>96625</xdr:rowOff>
    </xdr:to>
    <xdr:cxnSp macro="">
      <xdr:nvCxnSpPr>
        <xdr:cNvPr id="520" name="直線コネクタ 519"/>
        <xdr:cNvCxnSpPr/>
      </xdr:nvCxnSpPr>
      <xdr:spPr>
        <a:xfrm flipV="1">
          <a:off x="12814300" y="677990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148532</xdr:rowOff>
    </xdr:from>
    <xdr:to>
      <xdr:col>85</xdr:col>
      <xdr:colOff>177800</xdr:colOff>
      <xdr:row>39</xdr:row>
      <xdr:rowOff>78682</xdr:rowOff>
    </xdr:to>
    <xdr:sp macro="" textlink="">
      <xdr:nvSpPr>
        <xdr:cNvPr id="530" name="楕円 529"/>
        <xdr:cNvSpPr/>
      </xdr:nvSpPr>
      <xdr:spPr>
        <a:xfrm>
          <a:off x="16268700" y="66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107909</xdr:rowOff>
    </xdr:from>
    <xdr:ext cx="469744" cy="259045"/>
    <xdr:sp macro="" textlink="">
      <xdr:nvSpPr>
        <xdr:cNvPr id="531" name="災害復旧事業費該当値テキスト"/>
        <xdr:cNvSpPr txBox="1"/>
      </xdr:nvSpPr>
      <xdr:spPr>
        <a:xfrm>
          <a:off x="16370300" y="64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21234</xdr:rowOff>
    </xdr:from>
    <xdr:to>
      <xdr:col>81</xdr:col>
      <xdr:colOff>101600</xdr:colOff>
      <xdr:row>39</xdr:row>
      <xdr:rowOff>122834</xdr:rowOff>
    </xdr:to>
    <xdr:sp macro="" textlink="">
      <xdr:nvSpPr>
        <xdr:cNvPr id="532" name="楕円 531"/>
        <xdr:cNvSpPr/>
      </xdr:nvSpPr>
      <xdr:spPr>
        <a:xfrm>
          <a:off x="15430500" y="67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113961</xdr:rowOff>
    </xdr:from>
    <xdr:ext cx="378565" cy="259045"/>
    <xdr:sp macro="" textlink="">
      <xdr:nvSpPr>
        <xdr:cNvPr id="533" name="テキスト ボックス 532"/>
        <xdr:cNvSpPr txBox="1"/>
      </xdr:nvSpPr>
      <xdr:spPr>
        <a:xfrm>
          <a:off x="15292017" y="680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42494</xdr:rowOff>
    </xdr:from>
    <xdr:to>
      <xdr:col>76</xdr:col>
      <xdr:colOff>165100</xdr:colOff>
      <xdr:row>39</xdr:row>
      <xdr:rowOff>144094</xdr:rowOff>
    </xdr:to>
    <xdr:sp macro="" textlink="">
      <xdr:nvSpPr>
        <xdr:cNvPr id="534" name="楕円 533"/>
        <xdr:cNvSpPr/>
      </xdr:nvSpPr>
      <xdr:spPr>
        <a:xfrm>
          <a:off x="14541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135221</xdr:rowOff>
    </xdr:from>
    <xdr:ext cx="378565" cy="259045"/>
    <xdr:sp macro="" textlink="">
      <xdr:nvSpPr>
        <xdr:cNvPr id="535" name="テキスト ボックス 534"/>
        <xdr:cNvSpPr txBox="1"/>
      </xdr:nvSpPr>
      <xdr:spPr>
        <a:xfrm>
          <a:off x="14403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42559</xdr:rowOff>
    </xdr:from>
    <xdr:to>
      <xdr:col>72</xdr:col>
      <xdr:colOff>38100</xdr:colOff>
      <xdr:row>39</xdr:row>
      <xdr:rowOff>144159</xdr:rowOff>
    </xdr:to>
    <xdr:sp macro="" textlink="">
      <xdr:nvSpPr>
        <xdr:cNvPr id="536" name="楕円 535"/>
        <xdr:cNvSpPr/>
      </xdr:nvSpPr>
      <xdr:spPr>
        <a:xfrm>
          <a:off x="136525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135286</xdr:rowOff>
    </xdr:from>
    <xdr:ext cx="378565" cy="259045"/>
    <xdr:sp macro="" textlink="">
      <xdr:nvSpPr>
        <xdr:cNvPr id="537" name="テキスト ボックス 536"/>
        <xdr:cNvSpPr txBox="1"/>
      </xdr:nvSpPr>
      <xdr:spPr>
        <a:xfrm>
          <a:off x="13514017" y="682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45825</xdr:rowOff>
    </xdr:from>
    <xdr:to>
      <xdr:col>67</xdr:col>
      <xdr:colOff>101600</xdr:colOff>
      <xdr:row>39</xdr:row>
      <xdr:rowOff>147425</xdr:rowOff>
    </xdr:to>
    <xdr:sp macro="" textlink="">
      <xdr:nvSpPr>
        <xdr:cNvPr id="538" name="楕円 537"/>
        <xdr:cNvSpPr/>
      </xdr:nvSpPr>
      <xdr:spPr>
        <a:xfrm>
          <a:off x="127635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138552</xdr:rowOff>
    </xdr:from>
    <xdr:ext cx="313932" cy="259045"/>
    <xdr:sp macro="" textlink="">
      <xdr:nvSpPr>
        <xdr:cNvPr id="539" name="テキスト ボックス 538"/>
        <xdr:cNvSpPr txBox="1"/>
      </xdr:nvSpPr>
      <xdr:spPr>
        <a:xfrm>
          <a:off x="12657333" y="6825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6263</xdr:rowOff>
    </xdr:from>
    <xdr:to>
      <xdr:col>85</xdr:col>
      <xdr:colOff>127000</xdr:colOff>
      <xdr:row>73</xdr:row>
      <xdr:rowOff>13219</xdr:rowOff>
    </xdr:to>
    <xdr:cxnSp macro="">
      <xdr:nvCxnSpPr>
        <xdr:cNvPr id="620" name="直線コネクタ 619"/>
        <xdr:cNvCxnSpPr/>
      </xdr:nvCxnSpPr>
      <xdr:spPr>
        <a:xfrm>
          <a:off x="15481300" y="12522113"/>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69422</xdr:rowOff>
    </xdr:from>
    <xdr:to>
      <xdr:col>81</xdr:col>
      <xdr:colOff>50800</xdr:colOff>
      <xdr:row>73</xdr:row>
      <xdr:rowOff>6263</xdr:rowOff>
    </xdr:to>
    <xdr:cxnSp macro="">
      <xdr:nvCxnSpPr>
        <xdr:cNvPr id="623" name="直線コネクタ 622"/>
        <xdr:cNvCxnSpPr/>
      </xdr:nvCxnSpPr>
      <xdr:spPr>
        <a:xfrm>
          <a:off x="14592300" y="12413822"/>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67887</xdr:rowOff>
    </xdr:from>
    <xdr:to>
      <xdr:col>76</xdr:col>
      <xdr:colOff>114300</xdr:colOff>
      <xdr:row>72</xdr:row>
      <xdr:rowOff>69422</xdr:rowOff>
    </xdr:to>
    <xdr:cxnSp macro="">
      <xdr:nvCxnSpPr>
        <xdr:cNvPr id="626" name="直線コネクタ 625"/>
        <xdr:cNvCxnSpPr/>
      </xdr:nvCxnSpPr>
      <xdr:spPr>
        <a:xfrm>
          <a:off x="13703300" y="1241228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54171</xdr:rowOff>
    </xdr:from>
    <xdr:to>
      <xdr:col>71</xdr:col>
      <xdr:colOff>177800</xdr:colOff>
      <xdr:row>72</xdr:row>
      <xdr:rowOff>67887</xdr:rowOff>
    </xdr:to>
    <xdr:cxnSp macro="">
      <xdr:nvCxnSpPr>
        <xdr:cNvPr id="629" name="直線コネクタ 628"/>
        <xdr:cNvCxnSpPr/>
      </xdr:nvCxnSpPr>
      <xdr:spPr>
        <a:xfrm>
          <a:off x="12814300" y="1239857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133869</xdr:rowOff>
    </xdr:from>
    <xdr:to>
      <xdr:col>85</xdr:col>
      <xdr:colOff>177800</xdr:colOff>
      <xdr:row>73</xdr:row>
      <xdr:rowOff>64019</xdr:rowOff>
    </xdr:to>
    <xdr:sp macro="" textlink="">
      <xdr:nvSpPr>
        <xdr:cNvPr id="639" name="楕円 638"/>
        <xdr:cNvSpPr/>
      </xdr:nvSpPr>
      <xdr:spPr>
        <a:xfrm>
          <a:off x="16268700" y="12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156746</xdr:rowOff>
    </xdr:from>
    <xdr:ext cx="534377" cy="259045"/>
    <xdr:sp macro="" textlink="">
      <xdr:nvSpPr>
        <xdr:cNvPr id="640" name="公債費該当値テキスト"/>
        <xdr:cNvSpPr txBox="1"/>
      </xdr:nvSpPr>
      <xdr:spPr>
        <a:xfrm>
          <a:off x="16370300" y="123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126913</xdr:rowOff>
    </xdr:from>
    <xdr:to>
      <xdr:col>81</xdr:col>
      <xdr:colOff>101600</xdr:colOff>
      <xdr:row>73</xdr:row>
      <xdr:rowOff>57063</xdr:rowOff>
    </xdr:to>
    <xdr:sp macro="" textlink="">
      <xdr:nvSpPr>
        <xdr:cNvPr id="641" name="楕円 640"/>
        <xdr:cNvSpPr/>
      </xdr:nvSpPr>
      <xdr:spPr>
        <a:xfrm>
          <a:off x="15430500" y="124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73590</xdr:rowOff>
    </xdr:from>
    <xdr:ext cx="534377" cy="259045"/>
    <xdr:sp macro="" textlink="">
      <xdr:nvSpPr>
        <xdr:cNvPr id="642" name="テキスト ボックス 641"/>
        <xdr:cNvSpPr txBox="1"/>
      </xdr:nvSpPr>
      <xdr:spPr>
        <a:xfrm>
          <a:off x="15214111" y="122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18622</xdr:rowOff>
    </xdr:from>
    <xdr:to>
      <xdr:col>76</xdr:col>
      <xdr:colOff>165100</xdr:colOff>
      <xdr:row>72</xdr:row>
      <xdr:rowOff>120222</xdr:rowOff>
    </xdr:to>
    <xdr:sp macro="" textlink="">
      <xdr:nvSpPr>
        <xdr:cNvPr id="643" name="楕円 642"/>
        <xdr:cNvSpPr/>
      </xdr:nvSpPr>
      <xdr:spPr>
        <a:xfrm>
          <a:off x="14541500" y="123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136749</xdr:rowOff>
    </xdr:from>
    <xdr:ext cx="534377" cy="259045"/>
    <xdr:sp macro="" textlink="">
      <xdr:nvSpPr>
        <xdr:cNvPr id="644" name="テキスト ボックス 643"/>
        <xdr:cNvSpPr txBox="1"/>
      </xdr:nvSpPr>
      <xdr:spPr>
        <a:xfrm>
          <a:off x="14325111" y="121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17087</xdr:rowOff>
    </xdr:from>
    <xdr:to>
      <xdr:col>72</xdr:col>
      <xdr:colOff>38100</xdr:colOff>
      <xdr:row>72</xdr:row>
      <xdr:rowOff>118687</xdr:rowOff>
    </xdr:to>
    <xdr:sp macro="" textlink="">
      <xdr:nvSpPr>
        <xdr:cNvPr id="645" name="楕円 644"/>
        <xdr:cNvSpPr/>
      </xdr:nvSpPr>
      <xdr:spPr>
        <a:xfrm>
          <a:off x="13652500" y="12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135214</xdr:rowOff>
    </xdr:from>
    <xdr:ext cx="534377" cy="259045"/>
    <xdr:sp macro="" textlink="">
      <xdr:nvSpPr>
        <xdr:cNvPr id="646" name="テキスト ボックス 645"/>
        <xdr:cNvSpPr txBox="1"/>
      </xdr:nvSpPr>
      <xdr:spPr>
        <a:xfrm>
          <a:off x="13436111" y="121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3371</xdr:rowOff>
    </xdr:from>
    <xdr:to>
      <xdr:col>67</xdr:col>
      <xdr:colOff>101600</xdr:colOff>
      <xdr:row>72</xdr:row>
      <xdr:rowOff>104971</xdr:rowOff>
    </xdr:to>
    <xdr:sp macro="" textlink="">
      <xdr:nvSpPr>
        <xdr:cNvPr id="647" name="楕円 646"/>
        <xdr:cNvSpPr/>
      </xdr:nvSpPr>
      <xdr:spPr>
        <a:xfrm>
          <a:off x="12763500" y="123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121498</xdr:rowOff>
    </xdr:from>
    <xdr:ext cx="534377" cy="259045"/>
    <xdr:sp macro="" textlink="">
      <xdr:nvSpPr>
        <xdr:cNvPr id="648" name="テキスト ボックス 647"/>
        <xdr:cNvSpPr txBox="1"/>
      </xdr:nvSpPr>
      <xdr:spPr>
        <a:xfrm>
          <a:off x="12547111" y="121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118807</xdr:rowOff>
    </xdr:from>
    <xdr:to>
      <xdr:col>85</xdr:col>
      <xdr:colOff>127000</xdr:colOff>
      <xdr:row>97</xdr:row>
      <xdr:rowOff>6381</xdr:rowOff>
    </xdr:to>
    <xdr:cxnSp macro="">
      <xdr:nvCxnSpPr>
        <xdr:cNvPr id="675" name="直線コネクタ 674"/>
        <xdr:cNvCxnSpPr/>
      </xdr:nvCxnSpPr>
      <xdr:spPr>
        <a:xfrm>
          <a:off x="15481300" y="16578007"/>
          <a:ext cx="8382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113914</xdr:rowOff>
    </xdr:from>
    <xdr:to>
      <xdr:col>81</xdr:col>
      <xdr:colOff>50800</xdr:colOff>
      <xdr:row>96</xdr:row>
      <xdr:rowOff>118807</xdr:rowOff>
    </xdr:to>
    <xdr:cxnSp macro="">
      <xdr:nvCxnSpPr>
        <xdr:cNvPr id="678" name="直線コネクタ 677"/>
        <xdr:cNvCxnSpPr/>
      </xdr:nvCxnSpPr>
      <xdr:spPr>
        <a:xfrm>
          <a:off x="14592300" y="16573114"/>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113914</xdr:rowOff>
    </xdr:from>
    <xdr:to>
      <xdr:col>76</xdr:col>
      <xdr:colOff>114300</xdr:colOff>
      <xdr:row>97</xdr:row>
      <xdr:rowOff>157668</xdr:rowOff>
    </xdr:to>
    <xdr:cxnSp macro="">
      <xdr:nvCxnSpPr>
        <xdr:cNvPr id="681" name="直線コネクタ 680"/>
        <xdr:cNvCxnSpPr/>
      </xdr:nvCxnSpPr>
      <xdr:spPr>
        <a:xfrm flipV="1">
          <a:off x="13703300" y="16573114"/>
          <a:ext cx="889000" cy="2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109342</xdr:rowOff>
    </xdr:from>
    <xdr:to>
      <xdr:col>71</xdr:col>
      <xdr:colOff>177800</xdr:colOff>
      <xdr:row>97</xdr:row>
      <xdr:rowOff>157668</xdr:rowOff>
    </xdr:to>
    <xdr:cxnSp macro="">
      <xdr:nvCxnSpPr>
        <xdr:cNvPr id="684" name="直線コネクタ 683"/>
        <xdr:cNvCxnSpPr/>
      </xdr:nvCxnSpPr>
      <xdr:spPr>
        <a:xfrm>
          <a:off x="12814300" y="16054192"/>
          <a:ext cx="889000" cy="7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127031</xdr:rowOff>
    </xdr:from>
    <xdr:to>
      <xdr:col>85</xdr:col>
      <xdr:colOff>177800</xdr:colOff>
      <xdr:row>97</xdr:row>
      <xdr:rowOff>57181</xdr:rowOff>
    </xdr:to>
    <xdr:sp macro="" textlink="">
      <xdr:nvSpPr>
        <xdr:cNvPr id="694" name="楕円 693"/>
        <xdr:cNvSpPr/>
      </xdr:nvSpPr>
      <xdr:spPr>
        <a:xfrm>
          <a:off x="16268700" y="165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149908</xdr:rowOff>
    </xdr:from>
    <xdr:ext cx="469744" cy="259045"/>
    <xdr:sp macro="" textlink="">
      <xdr:nvSpPr>
        <xdr:cNvPr id="695" name="積立金該当値テキスト"/>
        <xdr:cNvSpPr txBox="1"/>
      </xdr:nvSpPr>
      <xdr:spPr>
        <a:xfrm>
          <a:off x="16370300" y="164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68007</xdr:rowOff>
    </xdr:from>
    <xdr:to>
      <xdr:col>81</xdr:col>
      <xdr:colOff>101600</xdr:colOff>
      <xdr:row>96</xdr:row>
      <xdr:rowOff>169607</xdr:rowOff>
    </xdr:to>
    <xdr:sp macro="" textlink="">
      <xdr:nvSpPr>
        <xdr:cNvPr id="696" name="楕円 695"/>
        <xdr:cNvSpPr/>
      </xdr:nvSpPr>
      <xdr:spPr>
        <a:xfrm>
          <a:off x="15430500" y="165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14684</xdr:rowOff>
    </xdr:from>
    <xdr:ext cx="469744" cy="259045"/>
    <xdr:sp macro="" textlink="">
      <xdr:nvSpPr>
        <xdr:cNvPr id="697" name="テキスト ボックス 696"/>
        <xdr:cNvSpPr txBox="1"/>
      </xdr:nvSpPr>
      <xdr:spPr>
        <a:xfrm>
          <a:off x="15246428" y="163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63114</xdr:rowOff>
    </xdr:from>
    <xdr:to>
      <xdr:col>76</xdr:col>
      <xdr:colOff>165100</xdr:colOff>
      <xdr:row>96</xdr:row>
      <xdr:rowOff>164714</xdr:rowOff>
    </xdr:to>
    <xdr:sp macro="" textlink="">
      <xdr:nvSpPr>
        <xdr:cNvPr id="698" name="楕円 697"/>
        <xdr:cNvSpPr/>
      </xdr:nvSpPr>
      <xdr:spPr>
        <a:xfrm>
          <a:off x="14541500" y="1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9791</xdr:rowOff>
    </xdr:from>
    <xdr:ext cx="469744" cy="259045"/>
    <xdr:sp macro="" textlink="">
      <xdr:nvSpPr>
        <xdr:cNvPr id="699" name="テキスト ボックス 698"/>
        <xdr:cNvSpPr txBox="1"/>
      </xdr:nvSpPr>
      <xdr:spPr>
        <a:xfrm>
          <a:off x="14357428" y="1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106868</xdr:rowOff>
    </xdr:from>
    <xdr:to>
      <xdr:col>72</xdr:col>
      <xdr:colOff>38100</xdr:colOff>
      <xdr:row>98</xdr:row>
      <xdr:rowOff>37018</xdr:rowOff>
    </xdr:to>
    <xdr:sp macro="" textlink="">
      <xdr:nvSpPr>
        <xdr:cNvPr id="700" name="楕円 699"/>
        <xdr:cNvSpPr/>
      </xdr:nvSpPr>
      <xdr:spPr>
        <a:xfrm>
          <a:off x="13652500" y="167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28145</xdr:rowOff>
    </xdr:from>
    <xdr:ext cx="469744" cy="259045"/>
    <xdr:sp macro="" textlink="">
      <xdr:nvSpPr>
        <xdr:cNvPr id="701" name="テキスト ボックス 700"/>
        <xdr:cNvSpPr txBox="1"/>
      </xdr:nvSpPr>
      <xdr:spPr>
        <a:xfrm>
          <a:off x="13468428" y="168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58542</xdr:rowOff>
    </xdr:from>
    <xdr:to>
      <xdr:col>67</xdr:col>
      <xdr:colOff>101600</xdr:colOff>
      <xdr:row>93</xdr:row>
      <xdr:rowOff>160142</xdr:rowOff>
    </xdr:to>
    <xdr:sp macro="" textlink="">
      <xdr:nvSpPr>
        <xdr:cNvPr id="702" name="楕円 701"/>
        <xdr:cNvSpPr/>
      </xdr:nvSpPr>
      <xdr:spPr>
        <a:xfrm>
          <a:off x="12763500" y="160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5219</xdr:rowOff>
    </xdr:from>
    <xdr:ext cx="534377" cy="259045"/>
    <xdr:sp macro="" textlink="">
      <xdr:nvSpPr>
        <xdr:cNvPr id="703" name="テキスト ボックス 702"/>
        <xdr:cNvSpPr txBox="1"/>
      </xdr:nvSpPr>
      <xdr:spPr>
        <a:xfrm>
          <a:off x="12547111" y="157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82169</xdr:rowOff>
    </xdr:from>
    <xdr:to>
      <xdr:col>116</xdr:col>
      <xdr:colOff>63500</xdr:colOff>
      <xdr:row>36</xdr:row>
      <xdr:rowOff>87630</xdr:rowOff>
    </xdr:to>
    <xdr:cxnSp macro="">
      <xdr:nvCxnSpPr>
        <xdr:cNvPr id="732" name="直線コネクタ 731"/>
        <xdr:cNvCxnSpPr/>
      </xdr:nvCxnSpPr>
      <xdr:spPr>
        <a:xfrm flipV="1">
          <a:off x="21323300" y="6254369"/>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36</xdr:row>
      <xdr:rowOff>94107</xdr:rowOff>
    </xdr:to>
    <xdr:cxnSp macro="">
      <xdr:nvCxnSpPr>
        <xdr:cNvPr id="735" name="直線コネクタ 734"/>
        <xdr:cNvCxnSpPr/>
      </xdr:nvCxnSpPr>
      <xdr:spPr>
        <a:xfrm flipV="1">
          <a:off x="20434300" y="62598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94107</xdr:rowOff>
    </xdr:from>
    <xdr:to>
      <xdr:col>107</xdr:col>
      <xdr:colOff>50800</xdr:colOff>
      <xdr:row>36</xdr:row>
      <xdr:rowOff>123063</xdr:rowOff>
    </xdr:to>
    <xdr:cxnSp macro="">
      <xdr:nvCxnSpPr>
        <xdr:cNvPr id="738" name="直線コネクタ 737"/>
        <xdr:cNvCxnSpPr/>
      </xdr:nvCxnSpPr>
      <xdr:spPr>
        <a:xfrm flipV="1">
          <a:off x="19545300" y="626630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36</xdr:row>
      <xdr:rowOff>123063</xdr:rowOff>
    </xdr:to>
    <xdr:cxnSp macro="">
      <xdr:nvCxnSpPr>
        <xdr:cNvPr id="741" name="直線コネクタ 740"/>
        <xdr:cNvCxnSpPr/>
      </xdr:nvCxnSpPr>
      <xdr:spPr>
        <a:xfrm>
          <a:off x="18656300" y="6147308"/>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31369</xdr:rowOff>
    </xdr:from>
    <xdr:to>
      <xdr:col>116</xdr:col>
      <xdr:colOff>114300</xdr:colOff>
      <xdr:row>36</xdr:row>
      <xdr:rowOff>132969</xdr:rowOff>
    </xdr:to>
    <xdr:sp macro="" textlink="">
      <xdr:nvSpPr>
        <xdr:cNvPr id="751" name="楕円 750"/>
        <xdr:cNvSpPr/>
      </xdr:nvSpPr>
      <xdr:spPr>
        <a:xfrm>
          <a:off x="221107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54246</xdr:rowOff>
    </xdr:from>
    <xdr:ext cx="469744" cy="259045"/>
    <xdr:sp macro="" textlink="">
      <xdr:nvSpPr>
        <xdr:cNvPr id="752" name="投資及び出資金該当値テキスト"/>
        <xdr:cNvSpPr txBox="1"/>
      </xdr:nvSpPr>
      <xdr:spPr>
        <a:xfrm>
          <a:off x="22212300" y="60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753" name="楕円 752"/>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154957</xdr:rowOff>
    </xdr:from>
    <xdr:ext cx="469744" cy="259045"/>
    <xdr:sp macro="" textlink="">
      <xdr:nvSpPr>
        <xdr:cNvPr id="754" name="テキスト ボックス 753"/>
        <xdr:cNvSpPr txBox="1"/>
      </xdr:nvSpPr>
      <xdr:spPr>
        <a:xfrm>
          <a:off x="21088428"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43307</xdr:rowOff>
    </xdr:from>
    <xdr:to>
      <xdr:col>107</xdr:col>
      <xdr:colOff>101600</xdr:colOff>
      <xdr:row>36</xdr:row>
      <xdr:rowOff>144907</xdr:rowOff>
    </xdr:to>
    <xdr:sp macro="" textlink="">
      <xdr:nvSpPr>
        <xdr:cNvPr id="755" name="楕円 754"/>
        <xdr:cNvSpPr/>
      </xdr:nvSpPr>
      <xdr:spPr>
        <a:xfrm>
          <a:off x="203835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161434</xdr:rowOff>
    </xdr:from>
    <xdr:ext cx="469744" cy="259045"/>
    <xdr:sp macro="" textlink="">
      <xdr:nvSpPr>
        <xdr:cNvPr id="756" name="テキスト ボックス 755"/>
        <xdr:cNvSpPr txBox="1"/>
      </xdr:nvSpPr>
      <xdr:spPr>
        <a:xfrm>
          <a:off x="20199428" y="59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72263</xdr:rowOff>
    </xdr:from>
    <xdr:to>
      <xdr:col>102</xdr:col>
      <xdr:colOff>165100</xdr:colOff>
      <xdr:row>37</xdr:row>
      <xdr:rowOff>2413</xdr:rowOff>
    </xdr:to>
    <xdr:sp macro="" textlink="">
      <xdr:nvSpPr>
        <xdr:cNvPr id="757" name="楕円 756"/>
        <xdr:cNvSpPr/>
      </xdr:nvSpPr>
      <xdr:spPr>
        <a:xfrm>
          <a:off x="19494500" y="6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18940</xdr:rowOff>
    </xdr:from>
    <xdr:ext cx="469744" cy="259045"/>
    <xdr:sp macro="" textlink="">
      <xdr:nvSpPr>
        <xdr:cNvPr id="758" name="テキスト ボックス 757"/>
        <xdr:cNvSpPr txBox="1"/>
      </xdr:nvSpPr>
      <xdr:spPr>
        <a:xfrm>
          <a:off x="19310428" y="60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95758</xdr:rowOff>
    </xdr:from>
    <xdr:to>
      <xdr:col>98</xdr:col>
      <xdr:colOff>38100</xdr:colOff>
      <xdr:row>36</xdr:row>
      <xdr:rowOff>25908</xdr:rowOff>
    </xdr:to>
    <xdr:sp macro="" textlink="">
      <xdr:nvSpPr>
        <xdr:cNvPr id="759" name="楕円 758"/>
        <xdr:cNvSpPr/>
      </xdr:nvSpPr>
      <xdr:spPr>
        <a:xfrm>
          <a:off x="18605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42435</xdr:rowOff>
    </xdr:from>
    <xdr:ext cx="469744" cy="259045"/>
    <xdr:sp macro="" textlink="">
      <xdr:nvSpPr>
        <xdr:cNvPr id="760" name="テキスト ボックス 759"/>
        <xdr:cNvSpPr txBox="1"/>
      </xdr:nvSpPr>
      <xdr:spPr>
        <a:xfrm>
          <a:off x="18421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75082</xdr:rowOff>
    </xdr:from>
    <xdr:to>
      <xdr:col>116</xdr:col>
      <xdr:colOff>63500</xdr:colOff>
      <xdr:row>54</xdr:row>
      <xdr:rowOff>162217</xdr:rowOff>
    </xdr:to>
    <xdr:cxnSp macro="">
      <xdr:nvCxnSpPr>
        <xdr:cNvPr id="789" name="直線コネクタ 788"/>
        <xdr:cNvCxnSpPr/>
      </xdr:nvCxnSpPr>
      <xdr:spPr>
        <a:xfrm>
          <a:off x="21323300" y="9333382"/>
          <a:ext cx="8382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0"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75082</xdr:rowOff>
    </xdr:from>
    <xdr:to>
      <xdr:col>111</xdr:col>
      <xdr:colOff>177800</xdr:colOff>
      <xdr:row>55</xdr:row>
      <xdr:rowOff>22428</xdr:rowOff>
    </xdr:to>
    <xdr:cxnSp macro="">
      <xdr:nvCxnSpPr>
        <xdr:cNvPr id="792" name="直線コネクタ 791"/>
        <xdr:cNvCxnSpPr/>
      </xdr:nvCxnSpPr>
      <xdr:spPr>
        <a:xfrm flipV="1">
          <a:off x="20434300" y="9333382"/>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4" name="テキスト ボックス 793"/>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22428</xdr:rowOff>
    </xdr:from>
    <xdr:to>
      <xdr:col>107</xdr:col>
      <xdr:colOff>50800</xdr:colOff>
      <xdr:row>55</xdr:row>
      <xdr:rowOff>95771</xdr:rowOff>
    </xdr:to>
    <xdr:cxnSp macro="">
      <xdr:nvCxnSpPr>
        <xdr:cNvPr id="795" name="直線コネクタ 794"/>
        <xdr:cNvCxnSpPr/>
      </xdr:nvCxnSpPr>
      <xdr:spPr>
        <a:xfrm flipV="1">
          <a:off x="19545300" y="9452178"/>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95771</xdr:rowOff>
    </xdr:from>
    <xdr:to>
      <xdr:col>102</xdr:col>
      <xdr:colOff>114300</xdr:colOff>
      <xdr:row>55</xdr:row>
      <xdr:rowOff>99085</xdr:rowOff>
    </xdr:to>
    <xdr:cxnSp macro="">
      <xdr:nvCxnSpPr>
        <xdr:cNvPr id="798" name="直線コネクタ 797"/>
        <xdr:cNvCxnSpPr/>
      </xdr:nvCxnSpPr>
      <xdr:spPr>
        <a:xfrm flipV="1">
          <a:off x="18656300" y="952552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111417</xdr:rowOff>
    </xdr:from>
    <xdr:to>
      <xdr:col>116</xdr:col>
      <xdr:colOff>114300</xdr:colOff>
      <xdr:row>55</xdr:row>
      <xdr:rowOff>41567</xdr:rowOff>
    </xdr:to>
    <xdr:sp macro="" textlink="">
      <xdr:nvSpPr>
        <xdr:cNvPr id="808" name="楕円 807"/>
        <xdr:cNvSpPr/>
      </xdr:nvSpPr>
      <xdr:spPr>
        <a:xfrm>
          <a:off x="22110700" y="93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134294</xdr:rowOff>
    </xdr:from>
    <xdr:ext cx="534377" cy="259045"/>
    <xdr:sp macro="" textlink="">
      <xdr:nvSpPr>
        <xdr:cNvPr id="809" name="貸付金該当値テキスト"/>
        <xdr:cNvSpPr txBox="1"/>
      </xdr:nvSpPr>
      <xdr:spPr>
        <a:xfrm>
          <a:off x="22212300" y="92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24282</xdr:rowOff>
    </xdr:from>
    <xdr:to>
      <xdr:col>112</xdr:col>
      <xdr:colOff>38100</xdr:colOff>
      <xdr:row>54</xdr:row>
      <xdr:rowOff>125882</xdr:rowOff>
    </xdr:to>
    <xdr:sp macro="" textlink="">
      <xdr:nvSpPr>
        <xdr:cNvPr id="810" name="楕円 809"/>
        <xdr:cNvSpPr/>
      </xdr:nvSpPr>
      <xdr:spPr>
        <a:xfrm>
          <a:off x="21272500" y="92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142409</xdr:rowOff>
    </xdr:from>
    <xdr:ext cx="534377" cy="259045"/>
    <xdr:sp macro="" textlink="">
      <xdr:nvSpPr>
        <xdr:cNvPr id="811" name="テキスト ボックス 810"/>
        <xdr:cNvSpPr txBox="1"/>
      </xdr:nvSpPr>
      <xdr:spPr>
        <a:xfrm>
          <a:off x="21056111" y="90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143078</xdr:rowOff>
    </xdr:from>
    <xdr:to>
      <xdr:col>107</xdr:col>
      <xdr:colOff>101600</xdr:colOff>
      <xdr:row>55</xdr:row>
      <xdr:rowOff>73228</xdr:rowOff>
    </xdr:to>
    <xdr:sp macro="" textlink="">
      <xdr:nvSpPr>
        <xdr:cNvPr id="812" name="楕円 811"/>
        <xdr:cNvSpPr/>
      </xdr:nvSpPr>
      <xdr:spPr>
        <a:xfrm>
          <a:off x="20383500" y="94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89755</xdr:rowOff>
    </xdr:from>
    <xdr:ext cx="534377" cy="259045"/>
    <xdr:sp macro="" textlink="">
      <xdr:nvSpPr>
        <xdr:cNvPr id="813" name="テキスト ボックス 812"/>
        <xdr:cNvSpPr txBox="1"/>
      </xdr:nvSpPr>
      <xdr:spPr>
        <a:xfrm>
          <a:off x="20167111" y="9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44971</xdr:rowOff>
    </xdr:from>
    <xdr:to>
      <xdr:col>102</xdr:col>
      <xdr:colOff>165100</xdr:colOff>
      <xdr:row>55</xdr:row>
      <xdr:rowOff>146571</xdr:rowOff>
    </xdr:to>
    <xdr:sp macro="" textlink="">
      <xdr:nvSpPr>
        <xdr:cNvPr id="814" name="楕円 813"/>
        <xdr:cNvSpPr/>
      </xdr:nvSpPr>
      <xdr:spPr>
        <a:xfrm>
          <a:off x="19494500" y="94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163098</xdr:rowOff>
    </xdr:from>
    <xdr:ext cx="534377" cy="259045"/>
    <xdr:sp macro="" textlink="">
      <xdr:nvSpPr>
        <xdr:cNvPr id="815" name="テキスト ボックス 814"/>
        <xdr:cNvSpPr txBox="1"/>
      </xdr:nvSpPr>
      <xdr:spPr>
        <a:xfrm>
          <a:off x="19278111" y="92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48285</xdr:rowOff>
    </xdr:from>
    <xdr:to>
      <xdr:col>98</xdr:col>
      <xdr:colOff>38100</xdr:colOff>
      <xdr:row>55</xdr:row>
      <xdr:rowOff>149885</xdr:rowOff>
    </xdr:to>
    <xdr:sp macro="" textlink="">
      <xdr:nvSpPr>
        <xdr:cNvPr id="816" name="楕円 815"/>
        <xdr:cNvSpPr/>
      </xdr:nvSpPr>
      <xdr:spPr>
        <a:xfrm>
          <a:off x="18605500" y="9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166412</xdr:rowOff>
    </xdr:from>
    <xdr:ext cx="534377" cy="259045"/>
    <xdr:sp macro="" textlink="">
      <xdr:nvSpPr>
        <xdr:cNvPr id="817" name="テキスト ボックス 816"/>
        <xdr:cNvSpPr txBox="1"/>
      </xdr:nvSpPr>
      <xdr:spPr>
        <a:xfrm>
          <a:off x="18389111" y="92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66548</xdr:rowOff>
    </xdr:from>
    <xdr:to>
      <xdr:col>116</xdr:col>
      <xdr:colOff>63500</xdr:colOff>
      <xdr:row>76</xdr:row>
      <xdr:rowOff>80297</xdr:rowOff>
    </xdr:to>
    <xdr:cxnSp macro="">
      <xdr:nvCxnSpPr>
        <xdr:cNvPr id="849" name="直線コネクタ 848"/>
        <xdr:cNvCxnSpPr/>
      </xdr:nvCxnSpPr>
      <xdr:spPr>
        <a:xfrm flipV="1">
          <a:off x="21323300" y="13096748"/>
          <a:ext cx="8382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80297</xdr:rowOff>
    </xdr:from>
    <xdr:to>
      <xdr:col>111</xdr:col>
      <xdr:colOff>177800</xdr:colOff>
      <xdr:row>76</xdr:row>
      <xdr:rowOff>86469</xdr:rowOff>
    </xdr:to>
    <xdr:cxnSp macro="">
      <xdr:nvCxnSpPr>
        <xdr:cNvPr id="852" name="直線コネクタ 851"/>
        <xdr:cNvCxnSpPr/>
      </xdr:nvCxnSpPr>
      <xdr:spPr>
        <a:xfrm flipV="1">
          <a:off x="20434300" y="1311049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86469</xdr:rowOff>
    </xdr:from>
    <xdr:to>
      <xdr:col>107</xdr:col>
      <xdr:colOff>50800</xdr:colOff>
      <xdr:row>77</xdr:row>
      <xdr:rowOff>10508</xdr:rowOff>
    </xdr:to>
    <xdr:cxnSp macro="">
      <xdr:nvCxnSpPr>
        <xdr:cNvPr id="855" name="直線コネクタ 854"/>
        <xdr:cNvCxnSpPr/>
      </xdr:nvCxnSpPr>
      <xdr:spPr>
        <a:xfrm flipV="1">
          <a:off x="19545300" y="13116669"/>
          <a:ext cx="889000" cy="9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10508</xdr:rowOff>
    </xdr:from>
    <xdr:to>
      <xdr:col>102</xdr:col>
      <xdr:colOff>114300</xdr:colOff>
      <xdr:row>77</xdr:row>
      <xdr:rowOff>59364</xdr:rowOff>
    </xdr:to>
    <xdr:cxnSp macro="">
      <xdr:nvCxnSpPr>
        <xdr:cNvPr id="858" name="直線コネクタ 857"/>
        <xdr:cNvCxnSpPr/>
      </xdr:nvCxnSpPr>
      <xdr:spPr>
        <a:xfrm flipV="1">
          <a:off x="18656300" y="13212158"/>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15748</xdr:rowOff>
    </xdr:from>
    <xdr:to>
      <xdr:col>116</xdr:col>
      <xdr:colOff>114300</xdr:colOff>
      <xdr:row>76</xdr:row>
      <xdr:rowOff>117348</xdr:rowOff>
    </xdr:to>
    <xdr:sp macro="" textlink="">
      <xdr:nvSpPr>
        <xdr:cNvPr id="868" name="楕円 867"/>
        <xdr:cNvSpPr/>
      </xdr:nvSpPr>
      <xdr:spPr>
        <a:xfrm>
          <a:off x="221107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38625</xdr:rowOff>
    </xdr:from>
    <xdr:ext cx="534377" cy="259045"/>
    <xdr:sp macro="" textlink="">
      <xdr:nvSpPr>
        <xdr:cNvPr id="869" name="繰出金該当値テキスト"/>
        <xdr:cNvSpPr txBox="1"/>
      </xdr:nvSpPr>
      <xdr:spPr>
        <a:xfrm>
          <a:off x="22212300" y="128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29497</xdr:rowOff>
    </xdr:from>
    <xdr:to>
      <xdr:col>112</xdr:col>
      <xdr:colOff>38100</xdr:colOff>
      <xdr:row>76</xdr:row>
      <xdr:rowOff>131097</xdr:rowOff>
    </xdr:to>
    <xdr:sp macro="" textlink="">
      <xdr:nvSpPr>
        <xdr:cNvPr id="870" name="楕円 869"/>
        <xdr:cNvSpPr/>
      </xdr:nvSpPr>
      <xdr:spPr>
        <a:xfrm>
          <a:off x="21272500" y="130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147624</xdr:rowOff>
    </xdr:from>
    <xdr:ext cx="534377" cy="259045"/>
    <xdr:sp macro="" textlink="">
      <xdr:nvSpPr>
        <xdr:cNvPr id="871" name="テキスト ボックス 870"/>
        <xdr:cNvSpPr txBox="1"/>
      </xdr:nvSpPr>
      <xdr:spPr>
        <a:xfrm>
          <a:off x="21056111" y="128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35669</xdr:rowOff>
    </xdr:from>
    <xdr:to>
      <xdr:col>107</xdr:col>
      <xdr:colOff>101600</xdr:colOff>
      <xdr:row>76</xdr:row>
      <xdr:rowOff>137269</xdr:rowOff>
    </xdr:to>
    <xdr:sp macro="" textlink="">
      <xdr:nvSpPr>
        <xdr:cNvPr id="872" name="楕円 871"/>
        <xdr:cNvSpPr/>
      </xdr:nvSpPr>
      <xdr:spPr>
        <a:xfrm>
          <a:off x="20383500" y="130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153796</xdr:rowOff>
    </xdr:from>
    <xdr:ext cx="534377" cy="259045"/>
    <xdr:sp macro="" textlink="">
      <xdr:nvSpPr>
        <xdr:cNvPr id="873" name="テキスト ボックス 872"/>
        <xdr:cNvSpPr txBox="1"/>
      </xdr:nvSpPr>
      <xdr:spPr>
        <a:xfrm>
          <a:off x="20167111" y="128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131158</xdr:rowOff>
    </xdr:from>
    <xdr:to>
      <xdr:col>102</xdr:col>
      <xdr:colOff>165100</xdr:colOff>
      <xdr:row>77</xdr:row>
      <xdr:rowOff>61308</xdr:rowOff>
    </xdr:to>
    <xdr:sp macro="" textlink="">
      <xdr:nvSpPr>
        <xdr:cNvPr id="874" name="楕円 873"/>
        <xdr:cNvSpPr/>
      </xdr:nvSpPr>
      <xdr:spPr>
        <a:xfrm>
          <a:off x="19494500" y="131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52435</xdr:rowOff>
    </xdr:from>
    <xdr:ext cx="534377" cy="259045"/>
    <xdr:sp macro="" textlink="">
      <xdr:nvSpPr>
        <xdr:cNvPr id="875" name="テキスト ボックス 874"/>
        <xdr:cNvSpPr txBox="1"/>
      </xdr:nvSpPr>
      <xdr:spPr>
        <a:xfrm>
          <a:off x="19278111" y="132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8564</xdr:rowOff>
    </xdr:from>
    <xdr:to>
      <xdr:col>98</xdr:col>
      <xdr:colOff>38100</xdr:colOff>
      <xdr:row>77</xdr:row>
      <xdr:rowOff>110164</xdr:rowOff>
    </xdr:to>
    <xdr:sp macro="" textlink="">
      <xdr:nvSpPr>
        <xdr:cNvPr id="876" name="楕円 875"/>
        <xdr:cNvSpPr/>
      </xdr:nvSpPr>
      <xdr:spPr>
        <a:xfrm>
          <a:off x="18605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101291</xdr:rowOff>
    </xdr:from>
    <xdr:ext cx="534377" cy="259045"/>
    <xdr:sp macro="" textlink="">
      <xdr:nvSpPr>
        <xdr:cNvPr id="877" name="テキスト ボックス 876"/>
        <xdr:cNvSpPr txBox="1"/>
      </xdr:nvSpPr>
      <xdr:spPr>
        <a:xfrm>
          <a:off x="18389111" y="133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425,836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円である。　</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69,275</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であ</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年度から減少傾向で推移してい</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たが、退職者数の増により退職手当が増加し、</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3,564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上昇した。類似団体平均と比べて高い水準にあるのは、行財政改革の一環として公営企業（ガス事業、交通事業）を廃止した際に当該企業職員を受け入れたことによるものであるが、定員適正化の取組を進めており</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は減少する見通しである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年度に設置した「秋田市学校給食費会計」における管理費の増などにより、前年度から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1,303</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円増加し、類似団体平均を上回った。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107,504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円となっている。前年度から横ばいで推移しており、類似団体平均を下回っている。しかし、今度少子高齢化等で社会保障関係経費が増加し、扶助費は増加していく見込みである。</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44,125</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り類似団体平均を下回ったが、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、県・市連携文化施設や新駅の整備等により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年度は上昇する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44,123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る。減少傾向に推移しているが、類似団体平均を上回っている状態である。今後も、ごみ処理施設整備にかかる地方債など既に発行している地方債の償還が順次終了し、地方債の発行の抑制などにより、減少していくものと見通してい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en-US"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改革プラン」</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に位置付けた各項目を着実に推進することなどにより、歳出全般にわたる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見直しを進めていく。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107043</xdr:rowOff>
    </xdr:from>
    <xdr:to>
      <xdr:col>24</xdr:col>
      <xdr:colOff>63500</xdr:colOff>
      <xdr:row>32</xdr:row>
      <xdr:rowOff>129903</xdr:rowOff>
    </xdr:to>
    <xdr:cxnSp macro="">
      <xdr:nvCxnSpPr>
        <xdr:cNvPr id="63" name="直線コネクタ 62"/>
        <xdr:cNvCxnSpPr/>
      </xdr:nvCxnSpPr>
      <xdr:spPr>
        <a:xfrm flipV="1">
          <a:off x="3797300" y="55934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129358</xdr:rowOff>
    </xdr:from>
    <xdr:to>
      <xdr:col>19</xdr:col>
      <xdr:colOff>177800</xdr:colOff>
      <xdr:row>32</xdr:row>
      <xdr:rowOff>129903</xdr:rowOff>
    </xdr:to>
    <xdr:cxnSp macro="">
      <xdr:nvCxnSpPr>
        <xdr:cNvPr id="66" name="直線コネクタ 65"/>
        <xdr:cNvCxnSpPr/>
      </xdr:nvCxnSpPr>
      <xdr:spPr>
        <a:xfrm>
          <a:off x="2908300" y="5444308"/>
          <a:ext cx="889000" cy="1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129358</xdr:rowOff>
    </xdr:from>
    <xdr:to>
      <xdr:col>15</xdr:col>
      <xdr:colOff>50800</xdr:colOff>
      <xdr:row>32</xdr:row>
      <xdr:rowOff>68943</xdr:rowOff>
    </xdr:to>
    <xdr:cxnSp macro="">
      <xdr:nvCxnSpPr>
        <xdr:cNvPr id="69" name="直線コネクタ 68"/>
        <xdr:cNvCxnSpPr/>
      </xdr:nvCxnSpPr>
      <xdr:spPr>
        <a:xfrm flipV="1">
          <a:off x="2019300" y="54443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68943</xdr:rowOff>
    </xdr:from>
    <xdr:to>
      <xdr:col>10</xdr:col>
      <xdr:colOff>114300</xdr:colOff>
      <xdr:row>32</xdr:row>
      <xdr:rowOff>76563</xdr:rowOff>
    </xdr:to>
    <xdr:cxnSp macro="">
      <xdr:nvCxnSpPr>
        <xdr:cNvPr id="72" name="直線コネクタ 71"/>
        <xdr:cNvCxnSpPr/>
      </xdr:nvCxnSpPr>
      <xdr:spPr>
        <a:xfrm flipV="1">
          <a:off x="1130300" y="55553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56243</xdr:rowOff>
    </xdr:from>
    <xdr:to>
      <xdr:col>24</xdr:col>
      <xdr:colOff>114300</xdr:colOff>
      <xdr:row>32</xdr:row>
      <xdr:rowOff>157843</xdr:rowOff>
    </xdr:to>
    <xdr:sp macro="" textlink="">
      <xdr:nvSpPr>
        <xdr:cNvPr id="82" name="楕円 81"/>
        <xdr:cNvSpPr/>
      </xdr:nvSpPr>
      <xdr:spPr>
        <a:xfrm>
          <a:off x="45847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79120</xdr:rowOff>
    </xdr:from>
    <xdr:ext cx="469744" cy="259045"/>
    <xdr:sp macro="" textlink="">
      <xdr:nvSpPr>
        <xdr:cNvPr id="83" name="議会費該当値テキスト"/>
        <xdr:cNvSpPr txBox="1"/>
      </xdr:nvSpPr>
      <xdr:spPr>
        <a:xfrm>
          <a:off x="4686300"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79103</xdr:rowOff>
    </xdr:from>
    <xdr:to>
      <xdr:col>20</xdr:col>
      <xdr:colOff>38100</xdr:colOff>
      <xdr:row>33</xdr:row>
      <xdr:rowOff>9253</xdr:rowOff>
    </xdr:to>
    <xdr:sp macro="" textlink="">
      <xdr:nvSpPr>
        <xdr:cNvPr id="84" name="楕円 83"/>
        <xdr:cNvSpPr/>
      </xdr:nvSpPr>
      <xdr:spPr>
        <a:xfrm>
          <a:off x="3746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25780</xdr:rowOff>
    </xdr:from>
    <xdr:ext cx="469744" cy="259045"/>
    <xdr:sp macro="" textlink="">
      <xdr:nvSpPr>
        <xdr:cNvPr id="85" name="テキスト ボックス 84"/>
        <xdr:cNvSpPr txBox="1"/>
      </xdr:nvSpPr>
      <xdr:spPr>
        <a:xfrm>
          <a:off x="3562428"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78558</xdr:rowOff>
    </xdr:from>
    <xdr:to>
      <xdr:col>15</xdr:col>
      <xdr:colOff>101600</xdr:colOff>
      <xdr:row>32</xdr:row>
      <xdr:rowOff>8708</xdr:rowOff>
    </xdr:to>
    <xdr:sp macro="" textlink="">
      <xdr:nvSpPr>
        <xdr:cNvPr id="86" name="楕円 85"/>
        <xdr:cNvSpPr/>
      </xdr:nvSpPr>
      <xdr:spPr>
        <a:xfrm>
          <a:off x="2857500" y="53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25235</xdr:rowOff>
    </xdr:from>
    <xdr:ext cx="469744" cy="259045"/>
    <xdr:sp macro="" textlink="">
      <xdr:nvSpPr>
        <xdr:cNvPr id="87" name="テキスト ボックス 86"/>
        <xdr:cNvSpPr txBox="1"/>
      </xdr:nvSpPr>
      <xdr:spPr>
        <a:xfrm>
          <a:off x="2673428" y="51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18143</xdr:rowOff>
    </xdr:from>
    <xdr:to>
      <xdr:col>10</xdr:col>
      <xdr:colOff>165100</xdr:colOff>
      <xdr:row>32</xdr:row>
      <xdr:rowOff>119743</xdr:rowOff>
    </xdr:to>
    <xdr:sp macro="" textlink="">
      <xdr:nvSpPr>
        <xdr:cNvPr id="88" name="楕円 87"/>
        <xdr:cNvSpPr/>
      </xdr:nvSpPr>
      <xdr:spPr>
        <a:xfrm>
          <a:off x="19685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136270</xdr:rowOff>
    </xdr:from>
    <xdr:ext cx="469744" cy="259045"/>
    <xdr:sp macro="" textlink="">
      <xdr:nvSpPr>
        <xdr:cNvPr id="89" name="テキスト ボックス 88"/>
        <xdr:cNvSpPr txBox="1"/>
      </xdr:nvSpPr>
      <xdr:spPr>
        <a:xfrm>
          <a:off x="1784428" y="5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25763</xdr:rowOff>
    </xdr:from>
    <xdr:to>
      <xdr:col>6</xdr:col>
      <xdr:colOff>38100</xdr:colOff>
      <xdr:row>32</xdr:row>
      <xdr:rowOff>127363</xdr:rowOff>
    </xdr:to>
    <xdr:sp macro="" textlink="">
      <xdr:nvSpPr>
        <xdr:cNvPr id="90" name="楕円 89"/>
        <xdr:cNvSpPr/>
      </xdr:nvSpPr>
      <xdr:spPr>
        <a:xfrm>
          <a:off x="1079500" y="55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143890</xdr:rowOff>
    </xdr:from>
    <xdr:ext cx="469744" cy="259045"/>
    <xdr:sp macro="" textlink="">
      <xdr:nvSpPr>
        <xdr:cNvPr id="91" name="テキスト ボックス 90"/>
        <xdr:cNvSpPr txBox="1"/>
      </xdr:nvSpPr>
      <xdr:spPr>
        <a:xfrm>
          <a:off x="895428" y="52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134808</xdr:rowOff>
    </xdr:from>
    <xdr:to>
      <xdr:col>24</xdr:col>
      <xdr:colOff>62865</xdr:colOff>
      <xdr:row>58</xdr:row>
      <xdr:rowOff>84607</xdr:rowOff>
    </xdr:to>
    <xdr:cxnSp macro="">
      <xdr:nvCxnSpPr>
        <xdr:cNvPr id="114" name="直線コネクタ 113"/>
        <xdr:cNvCxnSpPr/>
      </xdr:nvCxnSpPr>
      <xdr:spPr>
        <a:xfrm flipV="1">
          <a:off x="4633595" y="9050208"/>
          <a:ext cx="1270" cy="978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88434</xdr:rowOff>
    </xdr:from>
    <xdr:ext cx="534377" cy="259045"/>
    <xdr:sp macro="" textlink="">
      <xdr:nvSpPr>
        <xdr:cNvPr id="115" name="総務費最小値テキスト"/>
        <xdr:cNvSpPr txBox="1"/>
      </xdr:nvSpPr>
      <xdr:spPr>
        <a:xfrm>
          <a:off x="4686300" y="100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84607</xdr:rowOff>
    </xdr:from>
    <xdr:to>
      <xdr:col>24</xdr:col>
      <xdr:colOff>152400</xdr:colOff>
      <xdr:row>58</xdr:row>
      <xdr:rowOff>84607</xdr:rowOff>
    </xdr:to>
    <xdr:cxnSp macro="">
      <xdr:nvCxnSpPr>
        <xdr:cNvPr id="116" name="直線コネクタ 115"/>
        <xdr:cNvCxnSpPr/>
      </xdr:nvCxnSpPr>
      <xdr:spPr>
        <a:xfrm>
          <a:off x="4546600" y="1002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81485</xdr:rowOff>
    </xdr:from>
    <xdr:ext cx="534377" cy="259045"/>
    <xdr:sp macro="" textlink="">
      <xdr:nvSpPr>
        <xdr:cNvPr id="117" name="総務費最大値テキスト"/>
        <xdr:cNvSpPr txBox="1"/>
      </xdr:nvSpPr>
      <xdr:spPr>
        <a:xfrm>
          <a:off x="4686300" y="88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134808</xdr:rowOff>
    </xdr:from>
    <xdr:to>
      <xdr:col>24</xdr:col>
      <xdr:colOff>152400</xdr:colOff>
      <xdr:row>52</xdr:row>
      <xdr:rowOff>134808</xdr:rowOff>
    </xdr:to>
    <xdr:cxnSp macro="">
      <xdr:nvCxnSpPr>
        <xdr:cNvPr id="118" name="直線コネクタ 117"/>
        <xdr:cNvCxnSpPr/>
      </xdr:nvCxnSpPr>
      <xdr:spPr>
        <a:xfrm>
          <a:off x="4546600" y="905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49243</xdr:rowOff>
    </xdr:from>
    <xdr:to>
      <xdr:col>24</xdr:col>
      <xdr:colOff>63500</xdr:colOff>
      <xdr:row>53</xdr:row>
      <xdr:rowOff>67142</xdr:rowOff>
    </xdr:to>
    <xdr:cxnSp macro="">
      <xdr:nvCxnSpPr>
        <xdr:cNvPr id="119" name="直線コネクタ 118"/>
        <xdr:cNvCxnSpPr/>
      </xdr:nvCxnSpPr>
      <xdr:spPr>
        <a:xfrm>
          <a:off x="3797300" y="9136093"/>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69842</xdr:rowOff>
    </xdr:from>
    <xdr:ext cx="534377" cy="259045"/>
    <xdr:sp macro="" textlink="">
      <xdr:nvSpPr>
        <xdr:cNvPr id="120" name="総務費平均値テキスト"/>
        <xdr:cNvSpPr txBox="1"/>
      </xdr:nvSpPr>
      <xdr:spPr>
        <a:xfrm>
          <a:off x="4686300" y="967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91415</xdr:rowOff>
    </xdr:from>
    <xdr:to>
      <xdr:col>24</xdr:col>
      <xdr:colOff>114300</xdr:colOff>
      <xdr:row>57</xdr:row>
      <xdr:rowOff>21565</xdr:rowOff>
    </xdr:to>
    <xdr:sp macro="" textlink="">
      <xdr:nvSpPr>
        <xdr:cNvPr id="121" name="フローチャート: 判断 120"/>
        <xdr:cNvSpPr/>
      </xdr:nvSpPr>
      <xdr:spPr>
        <a:xfrm>
          <a:off x="45847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127698</xdr:rowOff>
    </xdr:from>
    <xdr:to>
      <xdr:col>19</xdr:col>
      <xdr:colOff>177800</xdr:colOff>
      <xdr:row>53</xdr:row>
      <xdr:rowOff>49243</xdr:rowOff>
    </xdr:to>
    <xdr:cxnSp macro="">
      <xdr:nvCxnSpPr>
        <xdr:cNvPr id="122" name="直線コネクタ 121"/>
        <xdr:cNvCxnSpPr/>
      </xdr:nvCxnSpPr>
      <xdr:spPr>
        <a:xfrm>
          <a:off x="2908300" y="8700198"/>
          <a:ext cx="889000" cy="4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52781</xdr:rowOff>
    </xdr:from>
    <xdr:to>
      <xdr:col>20</xdr:col>
      <xdr:colOff>38100</xdr:colOff>
      <xdr:row>56</xdr:row>
      <xdr:rowOff>154381</xdr:rowOff>
    </xdr:to>
    <xdr:sp macro="" textlink="">
      <xdr:nvSpPr>
        <xdr:cNvPr id="123" name="フローチャート: 判断 122"/>
        <xdr:cNvSpPr/>
      </xdr:nvSpPr>
      <xdr:spPr>
        <a:xfrm>
          <a:off x="3746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145508</xdr:rowOff>
    </xdr:from>
    <xdr:ext cx="534377" cy="259045"/>
    <xdr:sp macro="" textlink="">
      <xdr:nvSpPr>
        <xdr:cNvPr id="124" name="テキスト ボックス 123"/>
        <xdr:cNvSpPr txBox="1"/>
      </xdr:nvSpPr>
      <xdr:spPr>
        <a:xfrm>
          <a:off x="3530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127698</xdr:rowOff>
    </xdr:from>
    <xdr:to>
      <xdr:col>15</xdr:col>
      <xdr:colOff>50800</xdr:colOff>
      <xdr:row>53</xdr:row>
      <xdr:rowOff>144226</xdr:rowOff>
    </xdr:to>
    <xdr:cxnSp macro="">
      <xdr:nvCxnSpPr>
        <xdr:cNvPr id="125" name="直線コネクタ 124"/>
        <xdr:cNvCxnSpPr/>
      </xdr:nvCxnSpPr>
      <xdr:spPr>
        <a:xfrm flipV="1">
          <a:off x="2019300" y="8700198"/>
          <a:ext cx="889000" cy="5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35682</xdr:rowOff>
    </xdr:from>
    <xdr:to>
      <xdr:col>15</xdr:col>
      <xdr:colOff>101600</xdr:colOff>
      <xdr:row>56</xdr:row>
      <xdr:rowOff>137282</xdr:rowOff>
    </xdr:to>
    <xdr:sp macro="" textlink="">
      <xdr:nvSpPr>
        <xdr:cNvPr id="126" name="フローチャート: 判断 125"/>
        <xdr:cNvSpPr/>
      </xdr:nvSpPr>
      <xdr:spPr>
        <a:xfrm>
          <a:off x="2857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128409</xdr:rowOff>
    </xdr:from>
    <xdr:ext cx="534377" cy="259045"/>
    <xdr:sp macro="" textlink="">
      <xdr:nvSpPr>
        <xdr:cNvPr id="127" name="テキスト ボックス 126"/>
        <xdr:cNvSpPr txBox="1"/>
      </xdr:nvSpPr>
      <xdr:spPr>
        <a:xfrm>
          <a:off x="2641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144226</xdr:rowOff>
    </xdr:from>
    <xdr:to>
      <xdr:col>10</xdr:col>
      <xdr:colOff>114300</xdr:colOff>
      <xdr:row>54</xdr:row>
      <xdr:rowOff>120109</xdr:rowOff>
    </xdr:to>
    <xdr:cxnSp macro="">
      <xdr:nvCxnSpPr>
        <xdr:cNvPr id="128" name="直線コネクタ 127"/>
        <xdr:cNvCxnSpPr/>
      </xdr:nvCxnSpPr>
      <xdr:spPr>
        <a:xfrm flipV="1">
          <a:off x="1130300" y="9231076"/>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31728</xdr:rowOff>
    </xdr:from>
    <xdr:to>
      <xdr:col>10</xdr:col>
      <xdr:colOff>165100</xdr:colOff>
      <xdr:row>56</xdr:row>
      <xdr:rowOff>133328</xdr:rowOff>
    </xdr:to>
    <xdr:sp macro="" textlink="">
      <xdr:nvSpPr>
        <xdr:cNvPr id="129" name="フローチャート: 判断 128"/>
        <xdr:cNvSpPr/>
      </xdr:nvSpPr>
      <xdr:spPr>
        <a:xfrm>
          <a:off x="1968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124455</xdr:rowOff>
    </xdr:from>
    <xdr:ext cx="534377" cy="259045"/>
    <xdr:sp macro="" textlink="">
      <xdr:nvSpPr>
        <xdr:cNvPr id="130" name="テキスト ボックス 129"/>
        <xdr:cNvSpPr txBox="1"/>
      </xdr:nvSpPr>
      <xdr:spPr>
        <a:xfrm>
          <a:off x="1752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168042</xdr:rowOff>
    </xdr:from>
    <xdr:to>
      <xdr:col>6</xdr:col>
      <xdr:colOff>38100</xdr:colOff>
      <xdr:row>56</xdr:row>
      <xdr:rowOff>98192</xdr:rowOff>
    </xdr:to>
    <xdr:sp macro="" textlink="">
      <xdr:nvSpPr>
        <xdr:cNvPr id="131" name="フローチャート: 判断 130"/>
        <xdr:cNvSpPr/>
      </xdr:nvSpPr>
      <xdr:spPr>
        <a:xfrm>
          <a:off x="1079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89319</xdr:rowOff>
    </xdr:from>
    <xdr:ext cx="534377" cy="259045"/>
    <xdr:sp macro="" textlink="">
      <xdr:nvSpPr>
        <xdr:cNvPr id="132" name="テキスト ボックス 131"/>
        <xdr:cNvSpPr txBox="1"/>
      </xdr:nvSpPr>
      <xdr:spPr>
        <a:xfrm>
          <a:off x="863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16342</xdr:rowOff>
    </xdr:from>
    <xdr:to>
      <xdr:col>24</xdr:col>
      <xdr:colOff>114300</xdr:colOff>
      <xdr:row>53</xdr:row>
      <xdr:rowOff>117942</xdr:rowOff>
    </xdr:to>
    <xdr:sp macro="" textlink="">
      <xdr:nvSpPr>
        <xdr:cNvPr id="138" name="楕円 137"/>
        <xdr:cNvSpPr/>
      </xdr:nvSpPr>
      <xdr:spPr>
        <a:xfrm>
          <a:off x="4584700" y="91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102719</xdr:rowOff>
    </xdr:from>
    <xdr:ext cx="534377" cy="259045"/>
    <xdr:sp macro="" textlink="">
      <xdr:nvSpPr>
        <xdr:cNvPr id="139" name="総務費該当値テキスト"/>
        <xdr:cNvSpPr txBox="1"/>
      </xdr:nvSpPr>
      <xdr:spPr>
        <a:xfrm>
          <a:off x="4686300" y="90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169893</xdr:rowOff>
    </xdr:from>
    <xdr:to>
      <xdr:col>20</xdr:col>
      <xdr:colOff>38100</xdr:colOff>
      <xdr:row>53</xdr:row>
      <xdr:rowOff>100043</xdr:rowOff>
    </xdr:to>
    <xdr:sp macro="" textlink="">
      <xdr:nvSpPr>
        <xdr:cNvPr id="140" name="楕円 139"/>
        <xdr:cNvSpPr/>
      </xdr:nvSpPr>
      <xdr:spPr>
        <a:xfrm>
          <a:off x="3746500" y="90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116570</xdr:rowOff>
    </xdr:from>
    <xdr:ext cx="534377" cy="259045"/>
    <xdr:sp macro="" textlink="">
      <xdr:nvSpPr>
        <xdr:cNvPr id="141" name="テキスト ボックス 140"/>
        <xdr:cNvSpPr txBox="1"/>
      </xdr:nvSpPr>
      <xdr:spPr>
        <a:xfrm>
          <a:off x="3530111" y="88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76898</xdr:rowOff>
    </xdr:from>
    <xdr:to>
      <xdr:col>15</xdr:col>
      <xdr:colOff>101600</xdr:colOff>
      <xdr:row>51</xdr:row>
      <xdr:rowOff>7048</xdr:rowOff>
    </xdr:to>
    <xdr:sp macro="" textlink="">
      <xdr:nvSpPr>
        <xdr:cNvPr id="142" name="楕円 141"/>
        <xdr:cNvSpPr/>
      </xdr:nvSpPr>
      <xdr:spPr>
        <a:xfrm>
          <a:off x="2857500" y="86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23575</xdr:rowOff>
    </xdr:from>
    <xdr:ext cx="534377" cy="259045"/>
    <xdr:sp macro="" textlink="">
      <xdr:nvSpPr>
        <xdr:cNvPr id="143" name="テキスト ボックス 142"/>
        <xdr:cNvSpPr txBox="1"/>
      </xdr:nvSpPr>
      <xdr:spPr>
        <a:xfrm>
          <a:off x="2641111" y="84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93426</xdr:rowOff>
    </xdr:from>
    <xdr:to>
      <xdr:col>10</xdr:col>
      <xdr:colOff>165100</xdr:colOff>
      <xdr:row>54</xdr:row>
      <xdr:rowOff>23576</xdr:rowOff>
    </xdr:to>
    <xdr:sp macro="" textlink="">
      <xdr:nvSpPr>
        <xdr:cNvPr id="144" name="楕円 143"/>
        <xdr:cNvSpPr/>
      </xdr:nvSpPr>
      <xdr:spPr>
        <a:xfrm>
          <a:off x="1968500" y="9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40103</xdr:rowOff>
    </xdr:from>
    <xdr:ext cx="534377" cy="259045"/>
    <xdr:sp macro="" textlink="">
      <xdr:nvSpPr>
        <xdr:cNvPr id="145" name="テキスト ボックス 144"/>
        <xdr:cNvSpPr txBox="1"/>
      </xdr:nvSpPr>
      <xdr:spPr>
        <a:xfrm>
          <a:off x="1752111" y="89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69309</xdr:rowOff>
    </xdr:from>
    <xdr:to>
      <xdr:col>6</xdr:col>
      <xdr:colOff>38100</xdr:colOff>
      <xdr:row>54</xdr:row>
      <xdr:rowOff>170909</xdr:rowOff>
    </xdr:to>
    <xdr:sp macro="" textlink="">
      <xdr:nvSpPr>
        <xdr:cNvPr id="146" name="楕円 145"/>
        <xdr:cNvSpPr/>
      </xdr:nvSpPr>
      <xdr:spPr>
        <a:xfrm>
          <a:off x="1079500" y="93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15986</xdr:rowOff>
    </xdr:from>
    <xdr:ext cx="534377" cy="259045"/>
    <xdr:sp macro="" textlink="">
      <xdr:nvSpPr>
        <xdr:cNvPr id="147" name="テキスト ボックス 146"/>
        <xdr:cNvSpPr txBox="1"/>
      </xdr:nvSpPr>
      <xdr:spPr>
        <a:xfrm>
          <a:off x="863111" y="91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2" name="直線コネクタ 171"/>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3"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4" name="直線コネクタ 173"/>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5"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76" name="直線コネクタ 175"/>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136361</xdr:rowOff>
    </xdr:from>
    <xdr:to>
      <xdr:col>24</xdr:col>
      <xdr:colOff>63500</xdr:colOff>
      <xdr:row>76</xdr:row>
      <xdr:rowOff>149658</xdr:rowOff>
    </xdr:to>
    <xdr:cxnSp macro="">
      <xdr:nvCxnSpPr>
        <xdr:cNvPr id="177" name="直線コネクタ 176"/>
        <xdr:cNvCxnSpPr/>
      </xdr:nvCxnSpPr>
      <xdr:spPr>
        <a:xfrm flipV="1">
          <a:off x="3797300" y="13166561"/>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78"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79" name="フローチャート: 判断 178"/>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149658</xdr:rowOff>
    </xdr:from>
    <xdr:to>
      <xdr:col>19</xdr:col>
      <xdr:colOff>177800</xdr:colOff>
      <xdr:row>77</xdr:row>
      <xdr:rowOff>100673</xdr:rowOff>
    </xdr:to>
    <xdr:cxnSp macro="">
      <xdr:nvCxnSpPr>
        <xdr:cNvPr id="180" name="直線コネクタ 179"/>
        <xdr:cNvCxnSpPr/>
      </xdr:nvCxnSpPr>
      <xdr:spPr>
        <a:xfrm flipV="1">
          <a:off x="2908300" y="13179858"/>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1" name="フローチャート: 判断 180"/>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2" name="テキスト ボックス 181"/>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100673</xdr:rowOff>
    </xdr:from>
    <xdr:to>
      <xdr:col>15</xdr:col>
      <xdr:colOff>50800</xdr:colOff>
      <xdr:row>77</xdr:row>
      <xdr:rowOff>164528</xdr:rowOff>
    </xdr:to>
    <xdr:cxnSp macro="">
      <xdr:nvCxnSpPr>
        <xdr:cNvPr id="183" name="直線コネクタ 182"/>
        <xdr:cNvCxnSpPr/>
      </xdr:nvCxnSpPr>
      <xdr:spPr>
        <a:xfrm flipV="1">
          <a:off x="2019300" y="133023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4" name="フローチャート: 判断 183"/>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5" name="テキスト ボックス 184"/>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164528</xdr:rowOff>
    </xdr:from>
    <xdr:to>
      <xdr:col>10</xdr:col>
      <xdr:colOff>114300</xdr:colOff>
      <xdr:row>78</xdr:row>
      <xdr:rowOff>56859</xdr:rowOff>
    </xdr:to>
    <xdr:cxnSp macro="">
      <xdr:nvCxnSpPr>
        <xdr:cNvPr id="186" name="直線コネクタ 185"/>
        <xdr:cNvCxnSpPr/>
      </xdr:nvCxnSpPr>
      <xdr:spPr>
        <a:xfrm flipV="1">
          <a:off x="1130300" y="13366178"/>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87" name="フローチャート: 判断 186"/>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88" name="テキスト ボックス 187"/>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89" name="フローチャート: 判断 188"/>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0" name="テキスト ボックス 189"/>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85561</xdr:rowOff>
    </xdr:from>
    <xdr:to>
      <xdr:col>24</xdr:col>
      <xdr:colOff>114300</xdr:colOff>
      <xdr:row>77</xdr:row>
      <xdr:rowOff>15711</xdr:rowOff>
    </xdr:to>
    <xdr:sp macro="" textlink="">
      <xdr:nvSpPr>
        <xdr:cNvPr id="196" name="楕円 195"/>
        <xdr:cNvSpPr/>
      </xdr:nvSpPr>
      <xdr:spPr>
        <a:xfrm>
          <a:off x="45847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63988</xdr:rowOff>
    </xdr:from>
    <xdr:ext cx="599010" cy="259045"/>
    <xdr:sp macro="" textlink="">
      <xdr:nvSpPr>
        <xdr:cNvPr id="197" name="民生費該当値テキスト"/>
        <xdr:cNvSpPr txBox="1"/>
      </xdr:nvSpPr>
      <xdr:spPr>
        <a:xfrm>
          <a:off x="4686300" y="130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98858</xdr:rowOff>
    </xdr:from>
    <xdr:to>
      <xdr:col>20</xdr:col>
      <xdr:colOff>38100</xdr:colOff>
      <xdr:row>77</xdr:row>
      <xdr:rowOff>29008</xdr:rowOff>
    </xdr:to>
    <xdr:sp macro="" textlink="">
      <xdr:nvSpPr>
        <xdr:cNvPr id="198" name="楕円 197"/>
        <xdr:cNvSpPr/>
      </xdr:nvSpPr>
      <xdr:spPr>
        <a:xfrm>
          <a:off x="3746500" y="131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20135</xdr:rowOff>
    </xdr:from>
    <xdr:ext cx="599010" cy="259045"/>
    <xdr:sp macro="" textlink="">
      <xdr:nvSpPr>
        <xdr:cNvPr id="199" name="テキスト ボックス 198"/>
        <xdr:cNvSpPr txBox="1"/>
      </xdr:nvSpPr>
      <xdr:spPr>
        <a:xfrm>
          <a:off x="3497795" y="1322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49873</xdr:rowOff>
    </xdr:from>
    <xdr:to>
      <xdr:col>15</xdr:col>
      <xdr:colOff>101600</xdr:colOff>
      <xdr:row>77</xdr:row>
      <xdr:rowOff>151473</xdr:rowOff>
    </xdr:to>
    <xdr:sp macro="" textlink="">
      <xdr:nvSpPr>
        <xdr:cNvPr id="200" name="楕円 199"/>
        <xdr:cNvSpPr/>
      </xdr:nvSpPr>
      <xdr:spPr>
        <a:xfrm>
          <a:off x="2857500" y="132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142600</xdr:rowOff>
    </xdr:from>
    <xdr:ext cx="599010" cy="259045"/>
    <xdr:sp macro="" textlink="">
      <xdr:nvSpPr>
        <xdr:cNvPr id="201" name="テキスト ボックス 200"/>
        <xdr:cNvSpPr txBox="1"/>
      </xdr:nvSpPr>
      <xdr:spPr>
        <a:xfrm>
          <a:off x="2608795" y="1334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113728</xdr:rowOff>
    </xdr:from>
    <xdr:to>
      <xdr:col>10</xdr:col>
      <xdr:colOff>165100</xdr:colOff>
      <xdr:row>78</xdr:row>
      <xdr:rowOff>43878</xdr:rowOff>
    </xdr:to>
    <xdr:sp macro="" textlink="">
      <xdr:nvSpPr>
        <xdr:cNvPr id="202" name="楕円 201"/>
        <xdr:cNvSpPr/>
      </xdr:nvSpPr>
      <xdr:spPr>
        <a:xfrm>
          <a:off x="1968500" y="133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35005</xdr:rowOff>
    </xdr:from>
    <xdr:ext cx="599010" cy="259045"/>
    <xdr:sp macro="" textlink="">
      <xdr:nvSpPr>
        <xdr:cNvPr id="203" name="テキスト ボックス 202"/>
        <xdr:cNvSpPr txBox="1"/>
      </xdr:nvSpPr>
      <xdr:spPr>
        <a:xfrm>
          <a:off x="1719795" y="1340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6059</xdr:rowOff>
    </xdr:from>
    <xdr:to>
      <xdr:col>6</xdr:col>
      <xdr:colOff>38100</xdr:colOff>
      <xdr:row>78</xdr:row>
      <xdr:rowOff>107659</xdr:rowOff>
    </xdr:to>
    <xdr:sp macro="" textlink="">
      <xdr:nvSpPr>
        <xdr:cNvPr id="204" name="楕円 203"/>
        <xdr:cNvSpPr/>
      </xdr:nvSpPr>
      <xdr:spPr>
        <a:xfrm>
          <a:off x="1079500" y="133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98786</xdr:rowOff>
    </xdr:from>
    <xdr:ext cx="599010" cy="259045"/>
    <xdr:sp macro="" textlink="">
      <xdr:nvSpPr>
        <xdr:cNvPr id="205" name="テキスト ボックス 204"/>
        <xdr:cNvSpPr txBox="1"/>
      </xdr:nvSpPr>
      <xdr:spPr>
        <a:xfrm>
          <a:off x="830795" y="1347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28" name="直線コネクタ 227"/>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29"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0" name="直線コネクタ 229"/>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1"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2" name="直線コネクタ 231"/>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157576</xdr:rowOff>
    </xdr:from>
    <xdr:to>
      <xdr:col>24</xdr:col>
      <xdr:colOff>63500</xdr:colOff>
      <xdr:row>97</xdr:row>
      <xdr:rowOff>160572</xdr:rowOff>
    </xdr:to>
    <xdr:cxnSp macro="">
      <xdr:nvCxnSpPr>
        <xdr:cNvPr id="233" name="直線コネクタ 232"/>
        <xdr:cNvCxnSpPr/>
      </xdr:nvCxnSpPr>
      <xdr:spPr>
        <a:xfrm flipV="1">
          <a:off x="3797300" y="16788226"/>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4"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5" name="フローチャート: 判断 234"/>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98301</xdr:rowOff>
    </xdr:from>
    <xdr:to>
      <xdr:col>19</xdr:col>
      <xdr:colOff>177800</xdr:colOff>
      <xdr:row>97</xdr:row>
      <xdr:rowOff>160572</xdr:rowOff>
    </xdr:to>
    <xdr:cxnSp macro="">
      <xdr:nvCxnSpPr>
        <xdr:cNvPr id="236" name="直線コネクタ 235"/>
        <xdr:cNvCxnSpPr/>
      </xdr:nvCxnSpPr>
      <xdr:spPr>
        <a:xfrm>
          <a:off x="2908300" y="1672895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37" name="フローチャート: 判断 236"/>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38" name="テキスト ボックス 237"/>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98301</xdr:rowOff>
    </xdr:from>
    <xdr:to>
      <xdr:col>15</xdr:col>
      <xdr:colOff>50800</xdr:colOff>
      <xdr:row>97</xdr:row>
      <xdr:rowOff>140043</xdr:rowOff>
    </xdr:to>
    <xdr:cxnSp macro="">
      <xdr:nvCxnSpPr>
        <xdr:cNvPr id="239" name="直線コネクタ 238"/>
        <xdr:cNvCxnSpPr/>
      </xdr:nvCxnSpPr>
      <xdr:spPr>
        <a:xfrm flipV="1">
          <a:off x="2019300" y="16728951"/>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0" name="フローチャート: 判断 239"/>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1" name="テキスト ボックス 240"/>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140043</xdr:rowOff>
    </xdr:from>
    <xdr:to>
      <xdr:col>10</xdr:col>
      <xdr:colOff>114300</xdr:colOff>
      <xdr:row>97</xdr:row>
      <xdr:rowOff>157531</xdr:rowOff>
    </xdr:to>
    <xdr:cxnSp macro="">
      <xdr:nvCxnSpPr>
        <xdr:cNvPr id="242" name="直線コネクタ 241"/>
        <xdr:cNvCxnSpPr/>
      </xdr:nvCxnSpPr>
      <xdr:spPr>
        <a:xfrm flipV="1">
          <a:off x="1130300" y="1677069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3" name="フローチャート: 判断 242"/>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4" name="テキスト ボックス 243"/>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5" name="フローチャート: 判断 244"/>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46" name="テキスト ボックス 245"/>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106776</xdr:rowOff>
    </xdr:from>
    <xdr:to>
      <xdr:col>24</xdr:col>
      <xdr:colOff>114300</xdr:colOff>
      <xdr:row>98</xdr:row>
      <xdr:rowOff>36926</xdr:rowOff>
    </xdr:to>
    <xdr:sp macro="" textlink="">
      <xdr:nvSpPr>
        <xdr:cNvPr id="252" name="楕円 251"/>
        <xdr:cNvSpPr/>
      </xdr:nvSpPr>
      <xdr:spPr>
        <a:xfrm>
          <a:off x="4584700" y="16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21703</xdr:rowOff>
    </xdr:from>
    <xdr:ext cx="534377" cy="259045"/>
    <xdr:sp macro="" textlink="">
      <xdr:nvSpPr>
        <xdr:cNvPr id="253" name="衛生費該当値テキスト"/>
        <xdr:cNvSpPr txBox="1"/>
      </xdr:nvSpPr>
      <xdr:spPr>
        <a:xfrm>
          <a:off x="4686300" y="166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109772</xdr:rowOff>
    </xdr:from>
    <xdr:to>
      <xdr:col>20</xdr:col>
      <xdr:colOff>38100</xdr:colOff>
      <xdr:row>98</xdr:row>
      <xdr:rowOff>39922</xdr:rowOff>
    </xdr:to>
    <xdr:sp macro="" textlink="">
      <xdr:nvSpPr>
        <xdr:cNvPr id="254" name="楕円 253"/>
        <xdr:cNvSpPr/>
      </xdr:nvSpPr>
      <xdr:spPr>
        <a:xfrm>
          <a:off x="3746500" y="167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31049</xdr:rowOff>
    </xdr:from>
    <xdr:ext cx="534377" cy="259045"/>
    <xdr:sp macro="" textlink="">
      <xdr:nvSpPr>
        <xdr:cNvPr id="255" name="テキスト ボックス 254"/>
        <xdr:cNvSpPr txBox="1"/>
      </xdr:nvSpPr>
      <xdr:spPr>
        <a:xfrm>
          <a:off x="3530111" y="168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47501</xdr:rowOff>
    </xdr:from>
    <xdr:to>
      <xdr:col>15</xdr:col>
      <xdr:colOff>101600</xdr:colOff>
      <xdr:row>97</xdr:row>
      <xdr:rowOff>149101</xdr:rowOff>
    </xdr:to>
    <xdr:sp macro="" textlink="">
      <xdr:nvSpPr>
        <xdr:cNvPr id="256" name="楕円 255"/>
        <xdr:cNvSpPr/>
      </xdr:nvSpPr>
      <xdr:spPr>
        <a:xfrm>
          <a:off x="2857500" y="16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140228</xdr:rowOff>
    </xdr:from>
    <xdr:ext cx="534377" cy="259045"/>
    <xdr:sp macro="" textlink="">
      <xdr:nvSpPr>
        <xdr:cNvPr id="257" name="テキスト ボックス 256"/>
        <xdr:cNvSpPr txBox="1"/>
      </xdr:nvSpPr>
      <xdr:spPr>
        <a:xfrm>
          <a:off x="2641111" y="167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89243</xdr:rowOff>
    </xdr:from>
    <xdr:to>
      <xdr:col>10</xdr:col>
      <xdr:colOff>165100</xdr:colOff>
      <xdr:row>98</xdr:row>
      <xdr:rowOff>19393</xdr:rowOff>
    </xdr:to>
    <xdr:sp macro="" textlink="">
      <xdr:nvSpPr>
        <xdr:cNvPr id="258" name="楕円 257"/>
        <xdr:cNvSpPr/>
      </xdr:nvSpPr>
      <xdr:spPr>
        <a:xfrm>
          <a:off x="1968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10520</xdr:rowOff>
    </xdr:from>
    <xdr:ext cx="534377" cy="259045"/>
    <xdr:sp macro="" textlink="">
      <xdr:nvSpPr>
        <xdr:cNvPr id="259" name="テキスト ボックス 258"/>
        <xdr:cNvSpPr txBox="1"/>
      </xdr:nvSpPr>
      <xdr:spPr>
        <a:xfrm>
          <a:off x="1752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106731</xdr:rowOff>
    </xdr:from>
    <xdr:to>
      <xdr:col>6</xdr:col>
      <xdr:colOff>38100</xdr:colOff>
      <xdr:row>98</xdr:row>
      <xdr:rowOff>36881</xdr:rowOff>
    </xdr:to>
    <xdr:sp macro="" textlink="">
      <xdr:nvSpPr>
        <xdr:cNvPr id="260" name="楕円 259"/>
        <xdr:cNvSpPr/>
      </xdr:nvSpPr>
      <xdr:spPr>
        <a:xfrm>
          <a:off x="1079500" y="167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28008</xdr:rowOff>
    </xdr:from>
    <xdr:ext cx="534377" cy="259045"/>
    <xdr:sp macro="" textlink="">
      <xdr:nvSpPr>
        <xdr:cNvPr id="261" name="テキスト ボックス 260"/>
        <xdr:cNvSpPr txBox="1"/>
      </xdr:nvSpPr>
      <xdr:spPr>
        <a:xfrm>
          <a:off x="863111" y="168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3" name="直線コネクタ 282"/>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86"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87" name="直線コネクタ 286"/>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118669</xdr:rowOff>
    </xdr:from>
    <xdr:to>
      <xdr:col>55</xdr:col>
      <xdr:colOff>0</xdr:colOff>
      <xdr:row>35</xdr:row>
      <xdr:rowOff>47346</xdr:rowOff>
    </xdr:to>
    <xdr:cxnSp macro="">
      <xdr:nvCxnSpPr>
        <xdr:cNvPr id="288" name="直線コネクタ 287"/>
        <xdr:cNvCxnSpPr/>
      </xdr:nvCxnSpPr>
      <xdr:spPr>
        <a:xfrm flipV="1">
          <a:off x="9639300" y="5947969"/>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89"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0" name="フローチャート: 判断 289"/>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47346</xdr:rowOff>
    </xdr:from>
    <xdr:to>
      <xdr:col>50</xdr:col>
      <xdr:colOff>114300</xdr:colOff>
      <xdr:row>35</xdr:row>
      <xdr:rowOff>53746</xdr:rowOff>
    </xdr:to>
    <xdr:cxnSp macro="">
      <xdr:nvCxnSpPr>
        <xdr:cNvPr id="291" name="直線コネクタ 290"/>
        <xdr:cNvCxnSpPr/>
      </xdr:nvCxnSpPr>
      <xdr:spPr>
        <a:xfrm flipV="1">
          <a:off x="8750300" y="604809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2" name="フローチャート: 判断 291"/>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3" name="テキスト ボックス 292"/>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126441</xdr:rowOff>
    </xdr:from>
    <xdr:to>
      <xdr:col>45</xdr:col>
      <xdr:colOff>177800</xdr:colOff>
      <xdr:row>35</xdr:row>
      <xdr:rowOff>53746</xdr:rowOff>
    </xdr:to>
    <xdr:cxnSp macro="">
      <xdr:nvCxnSpPr>
        <xdr:cNvPr id="294" name="直線コネクタ 293"/>
        <xdr:cNvCxnSpPr/>
      </xdr:nvCxnSpPr>
      <xdr:spPr>
        <a:xfrm>
          <a:off x="7861300" y="5955741"/>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5" name="フローチャート: 判断 294"/>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296" name="テキスト ボックス 295"/>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21742</xdr:rowOff>
    </xdr:from>
    <xdr:to>
      <xdr:col>41</xdr:col>
      <xdr:colOff>50800</xdr:colOff>
      <xdr:row>34</xdr:row>
      <xdr:rowOff>126441</xdr:rowOff>
    </xdr:to>
    <xdr:cxnSp macro="">
      <xdr:nvCxnSpPr>
        <xdr:cNvPr id="297" name="直線コネクタ 296"/>
        <xdr:cNvCxnSpPr/>
      </xdr:nvCxnSpPr>
      <xdr:spPr>
        <a:xfrm>
          <a:off x="6972300" y="5851042"/>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298" name="フローチャート: 判断 297"/>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299" name="テキスト ボックス 298"/>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0" name="フローチャート: 判断 299"/>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1" name="テキスト ボックス 300"/>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67869</xdr:rowOff>
    </xdr:from>
    <xdr:to>
      <xdr:col>55</xdr:col>
      <xdr:colOff>50800</xdr:colOff>
      <xdr:row>34</xdr:row>
      <xdr:rowOff>169469</xdr:rowOff>
    </xdr:to>
    <xdr:sp macro="" textlink="">
      <xdr:nvSpPr>
        <xdr:cNvPr id="307" name="楕円 306"/>
        <xdr:cNvSpPr/>
      </xdr:nvSpPr>
      <xdr:spPr>
        <a:xfrm>
          <a:off x="104267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90746</xdr:rowOff>
    </xdr:from>
    <xdr:ext cx="469744" cy="259045"/>
    <xdr:sp macro="" textlink="">
      <xdr:nvSpPr>
        <xdr:cNvPr id="308" name="労働費該当値テキスト"/>
        <xdr:cNvSpPr txBox="1"/>
      </xdr:nvSpPr>
      <xdr:spPr>
        <a:xfrm>
          <a:off x="10528300" y="574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167996</xdr:rowOff>
    </xdr:from>
    <xdr:to>
      <xdr:col>50</xdr:col>
      <xdr:colOff>165100</xdr:colOff>
      <xdr:row>35</xdr:row>
      <xdr:rowOff>98146</xdr:rowOff>
    </xdr:to>
    <xdr:sp macro="" textlink="">
      <xdr:nvSpPr>
        <xdr:cNvPr id="309" name="楕円 308"/>
        <xdr:cNvSpPr/>
      </xdr:nvSpPr>
      <xdr:spPr>
        <a:xfrm>
          <a:off x="9588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114673</xdr:rowOff>
    </xdr:from>
    <xdr:ext cx="469744" cy="259045"/>
    <xdr:sp macro="" textlink="">
      <xdr:nvSpPr>
        <xdr:cNvPr id="310" name="テキスト ボックス 309"/>
        <xdr:cNvSpPr txBox="1"/>
      </xdr:nvSpPr>
      <xdr:spPr>
        <a:xfrm>
          <a:off x="940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2946</xdr:rowOff>
    </xdr:from>
    <xdr:to>
      <xdr:col>46</xdr:col>
      <xdr:colOff>38100</xdr:colOff>
      <xdr:row>35</xdr:row>
      <xdr:rowOff>104546</xdr:rowOff>
    </xdr:to>
    <xdr:sp macro="" textlink="">
      <xdr:nvSpPr>
        <xdr:cNvPr id="311" name="楕円 310"/>
        <xdr:cNvSpPr/>
      </xdr:nvSpPr>
      <xdr:spPr>
        <a:xfrm>
          <a:off x="8699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121073</xdr:rowOff>
    </xdr:from>
    <xdr:ext cx="469744" cy="259045"/>
    <xdr:sp macro="" textlink="">
      <xdr:nvSpPr>
        <xdr:cNvPr id="312" name="テキスト ボックス 311"/>
        <xdr:cNvSpPr txBox="1"/>
      </xdr:nvSpPr>
      <xdr:spPr>
        <a:xfrm>
          <a:off x="851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75641</xdr:rowOff>
    </xdr:from>
    <xdr:to>
      <xdr:col>41</xdr:col>
      <xdr:colOff>101600</xdr:colOff>
      <xdr:row>35</xdr:row>
      <xdr:rowOff>5791</xdr:rowOff>
    </xdr:to>
    <xdr:sp macro="" textlink="">
      <xdr:nvSpPr>
        <xdr:cNvPr id="313" name="楕円 312"/>
        <xdr:cNvSpPr/>
      </xdr:nvSpPr>
      <xdr:spPr>
        <a:xfrm>
          <a:off x="7810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22318</xdr:rowOff>
    </xdr:from>
    <xdr:ext cx="469744" cy="259045"/>
    <xdr:sp macro="" textlink="">
      <xdr:nvSpPr>
        <xdr:cNvPr id="314" name="テキスト ボックス 313"/>
        <xdr:cNvSpPr txBox="1"/>
      </xdr:nvSpPr>
      <xdr:spPr>
        <a:xfrm>
          <a:off x="7626428"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142392</xdr:rowOff>
    </xdr:from>
    <xdr:to>
      <xdr:col>36</xdr:col>
      <xdr:colOff>165100</xdr:colOff>
      <xdr:row>34</xdr:row>
      <xdr:rowOff>72542</xdr:rowOff>
    </xdr:to>
    <xdr:sp macro="" textlink="">
      <xdr:nvSpPr>
        <xdr:cNvPr id="315" name="楕円 314"/>
        <xdr:cNvSpPr/>
      </xdr:nvSpPr>
      <xdr:spPr>
        <a:xfrm>
          <a:off x="6921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89069</xdr:rowOff>
    </xdr:from>
    <xdr:ext cx="469744" cy="259045"/>
    <xdr:sp macro="" textlink="">
      <xdr:nvSpPr>
        <xdr:cNvPr id="316" name="テキスト ボックス 315"/>
        <xdr:cNvSpPr txBox="1"/>
      </xdr:nvSpPr>
      <xdr:spPr>
        <a:xfrm>
          <a:off x="6737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38" name="直線コネクタ 337"/>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39"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0" name="直線コネクタ 339"/>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1"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2" name="直線コネクタ 341"/>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93249</xdr:rowOff>
    </xdr:from>
    <xdr:to>
      <xdr:col>55</xdr:col>
      <xdr:colOff>0</xdr:colOff>
      <xdr:row>55</xdr:row>
      <xdr:rowOff>12141</xdr:rowOff>
    </xdr:to>
    <xdr:cxnSp macro="">
      <xdr:nvCxnSpPr>
        <xdr:cNvPr id="343" name="直線コネクタ 342"/>
        <xdr:cNvCxnSpPr/>
      </xdr:nvCxnSpPr>
      <xdr:spPr>
        <a:xfrm flipV="1">
          <a:off x="9639300" y="9180099"/>
          <a:ext cx="838200" cy="2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4"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5" name="フローチャート: 判断 344"/>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47803</xdr:rowOff>
    </xdr:from>
    <xdr:to>
      <xdr:col>50</xdr:col>
      <xdr:colOff>114300</xdr:colOff>
      <xdr:row>55</xdr:row>
      <xdr:rowOff>12141</xdr:rowOff>
    </xdr:to>
    <xdr:cxnSp macro="">
      <xdr:nvCxnSpPr>
        <xdr:cNvPr id="346" name="直線コネクタ 345"/>
        <xdr:cNvCxnSpPr/>
      </xdr:nvCxnSpPr>
      <xdr:spPr>
        <a:xfrm>
          <a:off x="8750300" y="9306103"/>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47" name="フローチャート: 判断 346"/>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48" name="テキスト ボックス 347"/>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47803</xdr:rowOff>
    </xdr:from>
    <xdr:to>
      <xdr:col>45</xdr:col>
      <xdr:colOff>177800</xdr:colOff>
      <xdr:row>54</xdr:row>
      <xdr:rowOff>88311</xdr:rowOff>
    </xdr:to>
    <xdr:cxnSp macro="">
      <xdr:nvCxnSpPr>
        <xdr:cNvPr id="349" name="直線コネクタ 348"/>
        <xdr:cNvCxnSpPr/>
      </xdr:nvCxnSpPr>
      <xdr:spPr>
        <a:xfrm flipV="1">
          <a:off x="7861300" y="9306103"/>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0" name="フローチャート: 判断 349"/>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1" name="テキスト ボックス 350"/>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88311</xdr:rowOff>
    </xdr:from>
    <xdr:to>
      <xdr:col>41</xdr:col>
      <xdr:colOff>50800</xdr:colOff>
      <xdr:row>54</xdr:row>
      <xdr:rowOff>97455</xdr:rowOff>
    </xdr:to>
    <xdr:cxnSp macro="">
      <xdr:nvCxnSpPr>
        <xdr:cNvPr id="352" name="直線コネクタ 351"/>
        <xdr:cNvCxnSpPr/>
      </xdr:nvCxnSpPr>
      <xdr:spPr>
        <a:xfrm flipV="1">
          <a:off x="6972300" y="934661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3" name="フローチャート: 判断 352"/>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4" name="テキスト ボックス 353"/>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5" name="フローチャート: 判断 354"/>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56" name="テキスト ボックス 355"/>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42449</xdr:rowOff>
    </xdr:from>
    <xdr:to>
      <xdr:col>55</xdr:col>
      <xdr:colOff>50800</xdr:colOff>
      <xdr:row>53</xdr:row>
      <xdr:rowOff>144049</xdr:rowOff>
    </xdr:to>
    <xdr:sp macro="" textlink="">
      <xdr:nvSpPr>
        <xdr:cNvPr id="362" name="楕円 361"/>
        <xdr:cNvSpPr/>
      </xdr:nvSpPr>
      <xdr:spPr>
        <a:xfrm>
          <a:off x="10426700" y="91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65326</xdr:rowOff>
    </xdr:from>
    <xdr:ext cx="469744" cy="259045"/>
    <xdr:sp macro="" textlink="">
      <xdr:nvSpPr>
        <xdr:cNvPr id="363" name="農林水産業費該当値テキスト"/>
        <xdr:cNvSpPr txBox="1"/>
      </xdr:nvSpPr>
      <xdr:spPr>
        <a:xfrm>
          <a:off x="10528300" y="898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132791</xdr:rowOff>
    </xdr:from>
    <xdr:to>
      <xdr:col>50</xdr:col>
      <xdr:colOff>165100</xdr:colOff>
      <xdr:row>55</xdr:row>
      <xdr:rowOff>62941</xdr:rowOff>
    </xdr:to>
    <xdr:sp macro="" textlink="">
      <xdr:nvSpPr>
        <xdr:cNvPr id="364" name="楕円 363"/>
        <xdr:cNvSpPr/>
      </xdr:nvSpPr>
      <xdr:spPr>
        <a:xfrm>
          <a:off x="9588500" y="9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79468</xdr:rowOff>
    </xdr:from>
    <xdr:ext cx="469744" cy="259045"/>
    <xdr:sp macro="" textlink="">
      <xdr:nvSpPr>
        <xdr:cNvPr id="365" name="テキスト ボックス 364"/>
        <xdr:cNvSpPr txBox="1"/>
      </xdr:nvSpPr>
      <xdr:spPr>
        <a:xfrm>
          <a:off x="9404428" y="91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168453</xdr:rowOff>
    </xdr:from>
    <xdr:to>
      <xdr:col>46</xdr:col>
      <xdr:colOff>38100</xdr:colOff>
      <xdr:row>54</xdr:row>
      <xdr:rowOff>98603</xdr:rowOff>
    </xdr:to>
    <xdr:sp macro="" textlink="">
      <xdr:nvSpPr>
        <xdr:cNvPr id="366" name="楕円 365"/>
        <xdr:cNvSpPr/>
      </xdr:nvSpPr>
      <xdr:spPr>
        <a:xfrm>
          <a:off x="8699500" y="92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115130</xdr:rowOff>
    </xdr:from>
    <xdr:ext cx="469744" cy="259045"/>
    <xdr:sp macro="" textlink="">
      <xdr:nvSpPr>
        <xdr:cNvPr id="367" name="テキスト ボックス 366"/>
        <xdr:cNvSpPr txBox="1"/>
      </xdr:nvSpPr>
      <xdr:spPr>
        <a:xfrm>
          <a:off x="8515428" y="903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37511</xdr:rowOff>
    </xdr:from>
    <xdr:to>
      <xdr:col>41</xdr:col>
      <xdr:colOff>101600</xdr:colOff>
      <xdr:row>54</xdr:row>
      <xdr:rowOff>139111</xdr:rowOff>
    </xdr:to>
    <xdr:sp macro="" textlink="">
      <xdr:nvSpPr>
        <xdr:cNvPr id="368" name="楕円 367"/>
        <xdr:cNvSpPr/>
      </xdr:nvSpPr>
      <xdr:spPr>
        <a:xfrm>
          <a:off x="7810500" y="92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155638</xdr:rowOff>
    </xdr:from>
    <xdr:ext cx="469744" cy="259045"/>
    <xdr:sp macro="" textlink="">
      <xdr:nvSpPr>
        <xdr:cNvPr id="369" name="テキスト ボックス 368"/>
        <xdr:cNvSpPr txBox="1"/>
      </xdr:nvSpPr>
      <xdr:spPr>
        <a:xfrm>
          <a:off x="7626428" y="907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46655</xdr:rowOff>
    </xdr:from>
    <xdr:to>
      <xdr:col>36</xdr:col>
      <xdr:colOff>165100</xdr:colOff>
      <xdr:row>54</xdr:row>
      <xdr:rowOff>148255</xdr:rowOff>
    </xdr:to>
    <xdr:sp macro="" textlink="">
      <xdr:nvSpPr>
        <xdr:cNvPr id="370" name="楕円 369"/>
        <xdr:cNvSpPr/>
      </xdr:nvSpPr>
      <xdr:spPr>
        <a:xfrm>
          <a:off x="6921500" y="93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164782</xdr:rowOff>
    </xdr:from>
    <xdr:ext cx="469744" cy="259045"/>
    <xdr:sp macro="" textlink="">
      <xdr:nvSpPr>
        <xdr:cNvPr id="371" name="テキスト ボックス 370"/>
        <xdr:cNvSpPr txBox="1"/>
      </xdr:nvSpPr>
      <xdr:spPr>
        <a:xfrm>
          <a:off x="6737428" y="908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397" name="直線コネクタ 396"/>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398"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399" name="直線コネクタ 398"/>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0"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1" name="直線コネクタ 400"/>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52604</xdr:rowOff>
    </xdr:from>
    <xdr:to>
      <xdr:col>55</xdr:col>
      <xdr:colOff>0</xdr:colOff>
      <xdr:row>75</xdr:row>
      <xdr:rowOff>81538</xdr:rowOff>
    </xdr:to>
    <xdr:cxnSp macro="">
      <xdr:nvCxnSpPr>
        <xdr:cNvPr id="402" name="直線コネクタ 401"/>
        <xdr:cNvCxnSpPr/>
      </xdr:nvCxnSpPr>
      <xdr:spPr>
        <a:xfrm flipV="1">
          <a:off x="9639300" y="12911354"/>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3"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4" name="フローチャート: 判断 403"/>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161613</xdr:rowOff>
    </xdr:from>
    <xdr:to>
      <xdr:col>50</xdr:col>
      <xdr:colOff>114300</xdr:colOff>
      <xdr:row>75</xdr:row>
      <xdr:rowOff>81538</xdr:rowOff>
    </xdr:to>
    <xdr:cxnSp macro="">
      <xdr:nvCxnSpPr>
        <xdr:cNvPr id="405" name="直線コネクタ 404"/>
        <xdr:cNvCxnSpPr/>
      </xdr:nvCxnSpPr>
      <xdr:spPr>
        <a:xfrm>
          <a:off x="8750300" y="12848913"/>
          <a:ext cx="889000" cy="9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06" name="フローチャート: 判断 405"/>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07" name="テキスト ボックス 406"/>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161613</xdr:rowOff>
    </xdr:from>
    <xdr:to>
      <xdr:col>45</xdr:col>
      <xdr:colOff>177800</xdr:colOff>
      <xdr:row>75</xdr:row>
      <xdr:rowOff>166643</xdr:rowOff>
    </xdr:to>
    <xdr:cxnSp macro="">
      <xdr:nvCxnSpPr>
        <xdr:cNvPr id="408" name="直線コネクタ 407"/>
        <xdr:cNvCxnSpPr/>
      </xdr:nvCxnSpPr>
      <xdr:spPr>
        <a:xfrm flipV="1">
          <a:off x="7861300" y="12848913"/>
          <a:ext cx="889000" cy="1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09" name="フローチャート: 判断 408"/>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0" name="テキスト ボックス 409"/>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136957</xdr:rowOff>
    </xdr:from>
    <xdr:to>
      <xdr:col>41</xdr:col>
      <xdr:colOff>50800</xdr:colOff>
      <xdr:row>75</xdr:row>
      <xdr:rowOff>166643</xdr:rowOff>
    </xdr:to>
    <xdr:cxnSp macro="">
      <xdr:nvCxnSpPr>
        <xdr:cNvPr id="411" name="直線コネクタ 410"/>
        <xdr:cNvCxnSpPr/>
      </xdr:nvCxnSpPr>
      <xdr:spPr>
        <a:xfrm>
          <a:off x="6972300" y="12995707"/>
          <a:ext cx="889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2" name="フローチャート: 判断 411"/>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3" name="テキスト ボックス 412"/>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4" name="フローチャート: 判断 413"/>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5" name="テキスト ボックス 414"/>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1804</xdr:rowOff>
    </xdr:from>
    <xdr:to>
      <xdr:col>55</xdr:col>
      <xdr:colOff>50800</xdr:colOff>
      <xdr:row>75</xdr:row>
      <xdr:rowOff>103404</xdr:rowOff>
    </xdr:to>
    <xdr:sp macro="" textlink="">
      <xdr:nvSpPr>
        <xdr:cNvPr id="421" name="楕円 420"/>
        <xdr:cNvSpPr/>
      </xdr:nvSpPr>
      <xdr:spPr>
        <a:xfrm>
          <a:off x="10426700" y="128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24681</xdr:rowOff>
    </xdr:from>
    <xdr:ext cx="534377" cy="259045"/>
    <xdr:sp macro="" textlink="">
      <xdr:nvSpPr>
        <xdr:cNvPr id="422" name="商工費該当値テキスト"/>
        <xdr:cNvSpPr txBox="1"/>
      </xdr:nvSpPr>
      <xdr:spPr>
        <a:xfrm>
          <a:off x="10528300" y="1271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30738</xdr:rowOff>
    </xdr:from>
    <xdr:to>
      <xdr:col>50</xdr:col>
      <xdr:colOff>165100</xdr:colOff>
      <xdr:row>75</xdr:row>
      <xdr:rowOff>132338</xdr:rowOff>
    </xdr:to>
    <xdr:sp macro="" textlink="">
      <xdr:nvSpPr>
        <xdr:cNvPr id="423" name="楕円 422"/>
        <xdr:cNvSpPr/>
      </xdr:nvSpPr>
      <xdr:spPr>
        <a:xfrm>
          <a:off x="9588500" y="128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148865</xdr:rowOff>
    </xdr:from>
    <xdr:ext cx="534377" cy="259045"/>
    <xdr:sp macro="" textlink="">
      <xdr:nvSpPr>
        <xdr:cNvPr id="424" name="テキスト ボックス 423"/>
        <xdr:cNvSpPr txBox="1"/>
      </xdr:nvSpPr>
      <xdr:spPr>
        <a:xfrm>
          <a:off x="9372111" y="12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110813</xdr:rowOff>
    </xdr:from>
    <xdr:to>
      <xdr:col>46</xdr:col>
      <xdr:colOff>38100</xdr:colOff>
      <xdr:row>75</xdr:row>
      <xdr:rowOff>40963</xdr:rowOff>
    </xdr:to>
    <xdr:sp macro="" textlink="">
      <xdr:nvSpPr>
        <xdr:cNvPr id="425" name="楕円 424"/>
        <xdr:cNvSpPr/>
      </xdr:nvSpPr>
      <xdr:spPr>
        <a:xfrm>
          <a:off x="8699500" y="127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57490</xdr:rowOff>
    </xdr:from>
    <xdr:ext cx="534377" cy="259045"/>
    <xdr:sp macro="" textlink="">
      <xdr:nvSpPr>
        <xdr:cNvPr id="426" name="テキスト ボックス 425"/>
        <xdr:cNvSpPr txBox="1"/>
      </xdr:nvSpPr>
      <xdr:spPr>
        <a:xfrm>
          <a:off x="8483111" y="125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115842</xdr:rowOff>
    </xdr:from>
    <xdr:to>
      <xdr:col>41</xdr:col>
      <xdr:colOff>101600</xdr:colOff>
      <xdr:row>76</xdr:row>
      <xdr:rowOff>45991</xdr:rowOff>
    </xdr:to>
    <xdr:sp macro="" textlink="">
      <xdr:nvSpPr>
        <xdr:cNvPr id="427" name="楕円 426"/>
        <xdr:cNvSpPr/>
      </xdr:nvSpPr>
      <xdr:spPr>
        <a:xfrm>
          <a:off x="7810500" y="129745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62519</xdr:rowOff>
    </xdr:from>
    <xdr:ext cx="534377" cy="259045"/>
    <xdr:sp macro="" textlink="">
      <xdr:nvSpPr>
        <xdr:cNvPr id="428" name="テキスト ボックス 427"/>
        <xdr:cNvSpPr txBox="1"/>
      </xdr:nvSpPr>
      <xdr:spPr>
        <a:xfrm>
          <a:off x="7594111" y="127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86157</xdr:rowOff>
    </xdr:from>
    <xdr:to>
      <xdr:col>36</xdr:col>
      <xdr:colOff>165100</xdr:colOff>
      <xdr:row>76</xdr:row>
      <xdr:rowOff>16306</xdr:rowOff>
    </xdr:to>
    <xdr:sp macro="" textlink="">
      <xdr:nvSpPr>
        <xdr:cNvPr id="429" name="楕円 428"/>
        <xdr:cNvSpPr/>
      </xdr:nvSpPr>
      <xdr:spPr>
        <a:xfrm>
          <a:off x="6921500" y="12944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32834</xdr:rowOff>
    </xdr:from>
    <xdr:ext cx="534377" cy="259045"/>
    <xdr:sp macro="" textlink="">
      <xdr:nvSpPr>
        <xdr:cNvPr id="430" name="テキスト ボックス 429"/>
        <xdr:cNvSpPr txBox="1"/>
      </xdr:nvSpPr>
      <xdr:spPr>
        <a:xfrm>
          <a:off x="6705111" y="127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5" name="直線コネクタ 454"/>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56"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57" name="直線コネクタ 456"/>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58"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59" name="直線コネクタ 458"/>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10846</xdr:rowOff>
    </xdr:from>
    <xdr:to>
      <xdr:col>55</xdr:col>
      <xdr:colOff>0</xdr:colOff>
      <xdr:row>96</xdr:row>
      <xdr:rowOff>8331</xdr:rowOff>
    </xdr:to>
    <xdr:cxnSp macro="">
      <xdr:nvCxnSpPr>
        <xdr:cNvPr id="460" name="直線コネクタ 459"/>
        <xdr:cNvCxnSpPr/>
      </xdr:nvCxnSpPr>
      <xdr:spPr>
        <a:xfrm>
          <a:off x="9639300" y="16298596"/>
          <a:ext cx="8382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1"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2" name="フローチャート: 判断 461"/>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10846</xdr:rowOff>
    </xdr:from>
    <xdr:to>
      <xdr:col>50</xdr:col>
      <xdr:colOff>114300</xdr:colOff>
      <xdr:row>96</xdr:row>
      <xdr:rowOff>84892</xdr:rowOff>
    </xdr:to>
    <xdr:cxnSp macro="">
      <xdr:nvCxnSpPr>
        <xdr:cNvPr id="463" name="直線コネクタ 462"/>
        <xdr:cNvCxnSpPr/>
      </xdr:nvCxnSpPr>
      <xdr:spPr>
        <a:xfrm flipV="1">
          <a:off x="8750300" y="16298596"/>
          <a:ext cx="889000" cy="2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4" name="フローチャート: 判断 463"/>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5" name="テキスト ボックス 464"/>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54260</xdr:rowOff>
    </xdr:from>
    <xdr:to>
      <xdr:col>45</xdr:col>
      <xdr:colOff>177800</xdr:colOff>
      <xdr:row>96</xdr:row>
      <xdr:rowOff>84892</xdr:rowOff>
    </xdr:to>
    <xdr:cxnSp macro="">
      <xdr:nvCxnSpPr>
        <xdr:cNvPr id="466" name="直線コネクタ 465"/>
        <xdr:cNvCxnSpPr/>
      </xdr:nvCxnSpPr>
      <xdr:spPr>
        <a:xfrm>
          <a:off x="7861300" y="1651346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67" name="フローチャート: 判断 466"/>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68" name="テキスト ボックス 467"/>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155378</xdr:rowOff>
    </xdr:from>
    <xdr:to>
      <xdr:col>41</xdr:col>
      <xdr:colOff>50800</xdr:colOff>
      <xdr:row>96</xdr:row>
      <xdr:rowOff>54260</xdr:rowOff>
    </xdr:to>
    <xdr:cxnSp macro="">
      <xdr:nvCxnSpPr>
        <xdr:cNvPr id="469" name="直線コネクタ 468"/>
        <xdr:cNvCxnSpPr/>
      </xdr:nvCxnSpPr>
      <xdr:spPr>
        <a:xfrm>
          <a:off x="6972300" y="16443128"/>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0" name="フローチャート: 判断 469"/>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1" name="テキスト ボックス 470"/>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2" name="フローチャート: 判断 471"/>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3" name="テキスト ボックス 472"/>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128981</xdr:rowOff>
    </xdr:from>
    <xdr:to>
      <xdr:col>55</xdr:col>
      <xdr:colOff>50800</xdr:colOff>
      <xdr:row>96</xdr:row>
      <xdr:rowOff>59131</xdr:rowOff>
    </xdr:to>
    <xdr:sp macro="" textlink="">
      <xdr:nvSpPr>
        <xdr:cNvPr id="479" name="楕円 478"/>
        <xdr:cNvSpPr/>
      </xdr:nvSpPr>
      <xdr:spPr>
        <a:xfrm>
          <a:off x="10426700" y="1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151858</xdr:rowOff>
    </xdr:from>
    <xdr:ext cx="534377" cy="259045"/>
    <xdr:sp macro="" textlink="">
      <xdr:nvSpPr>
        <xdr:cNvPr id="480" name="土木費該当値テキスト"/>
        <xdr:cNvSpPr txBox="1"/>
      </xdr:nvSpPr>
      <xdr:spPr>
        <a:xfrm>
          <a:off x="10528300" y="162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131496</xdr:rowOff>
    </xdr:from>
    <xdr:to>
      <xdr:col>50</xdr:col>
      <xdr:colOff>165100</xdr:colOff>
      <xdr:row>95</xdr:row>
      <xdr:rowOff>61646</xdr:rowOff>
    </xdr:to>
    <xdr:sp macro="" textlink="">
      <xdr:nvSpPr>
        <xdr:cNvPr id="481" name="楕円 480"/>
        <xdr:cNvSpPr/>
      </xdr:nvSpPr>
      <xdr:spPr>
        <a:xfrm>
          <a:off x="9588500" y="162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78173</xdr:rowOff>
    </xdr:from>
    <xdr:ext cx="534377" cy="259045"/>
    <xdr:sp macro="" textlink="">
      <xdr:nvSpPr>
        <xdr:cNvPr id="482" name="テキスト ボックス 481"/>
        <xdr:cNvSpPr txBox="1"/>
      </xdr:nvSpPr>
      <xdr:spPr>
        <a:xfrm>
          <a:off x="9372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34092</xdr:rowOff>
    </xdr:from>
    <xdr:to>
      <xdr:col>46</xdr:col>
      <xdr:colOff>38100</xdr:colOff>
      <xdr:row>96</xdr:row>
      <xdr:rowOff>135692</xdr:rowOff>
    </xdr:to>
    <xdr:sp macro="" textlink="">
      <xdr:nvSpPr>
        <xdr:cNvPr id="483" name="楕円 482"/>
        <xdr:cNvSpPr/>
      </xdr:nvSpPr>
      <xdr:spPr>
        <a:xfrm>
          <a:off x="8699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152219</xdr:rowOff>
    </xdr:from>
    <xdr:ext cx="534377" cy="259045"/>
    <xdr:sp macro="" textlink="">
      <xdr:nvSpPr>
        <xdr:cNvPr id="484" name="テキスト ボックス 483"/>
        <xdr:cNvSpPr txBox="1"/>
      </xdr:nvSpPr>
      <xdr:spPr>
        <a:xfrm>
          <a:off x="8483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3460</xdr:rowOff>
    </xdr:from>
    <xdr:to>
      <xdr:col>41</xdr:col>
      <xdr:colOff>101600</xdr:colOff>
      <xdr:row>96</xdr:row>
      <xdr:rowOff>105060</xdr:rowOff>
    </xdr:to>
    <xdr:sp macro="" textlink="">
      <xdr:nvSpPr>
        <xdr:cNvPr id="485" name="楕円 484"/>
        <xdr:cNvSpPr/>
      </xdr:nvSpPr>
      <xdr:spPr>
        <a:xfrm>
          <a:off x="7810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121587</xdr:rowOff>
    </xdr:from>
    <xdr:ext cx="534377" cy="259045"/>
    <xdr:sp macro="" textlink="">
      <xdr:nvSpPr>
        <xdr:cNvPr id="486" name="テキスト ボックス 485"/>
        <xdr:cNvSpPr txBox="1"/>
      </xdr:nvSpPr>
      <xdr:spPr>
        <a:xfrm>
          <a:off x="7594111" y="16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104578</xdr:rowOff>
    </xdr:from>
    <xdr:to>
      <xdr:col>36</xdr:col>
      <xdr:colOff>165100</xdr:colOff>
      <xdr:row>96</xdr:row>
      <xdr:rowOff>34728</xdr:rowOff>
    </xdr:to>
    <xdr:sp macro="" textlink="">
      <xdr:nvSpPr>
        <xdr:cNvPr id="487" name="楕円 486"/>
        <xdr:cNvSpPr/>
      </xdr:nvSpPr>
      <xdr:spPr>
        <a:xfrm>
          <a:off x="6921500" y="163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51255</xdr:rowOff>
    </xdr:from>
    <xdr:ext cx="534377" cy="259045"/>
    <xdr:sp macro="" textlink="">
      <xdr:nvSpPr>
        <xdr:cNvPr id="488" name="テキスト ボックス 487"/>
        <xdr:cNvSpPr txBox="1"/>
      </xdr:nvSpPr>
      <xdr:spPr>
        <a:xfrm>
          <a:off x="6705111" y="161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5" name="直線コネクタ 514"/>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16"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17" name="直線コネクタ 516"/>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18"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19" name="直線コネクタ 518"/>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98062</xdr:rowOff>
    </xdr:from>
    <xdr:to>
      <xdr:col>85</xdr:col>
      <xdr:colOff>127000</xdr:colOff>
      <xdr:row>36</xdr:row>
      <xdr:rowOff>32258</xdr:rowOff>
    </xdr:to>
    <xdr:cxnSp macro="">
      <xdr:nvCxnSpPr>
        <xdr:cNvPr id="520" name="直線コネクタ 519"/>
        <xdr:cNvCxnSpPr/>
      </xdr:nvCxnSpPr>
      <xdr:spPr>
        <a:xfrm>
          <a:off x="15481300" y="6098812"/>
          <a:ext cx="8382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1"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2" name="フローチャート: 判断 521"/>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13480</xdr:rowOff>
    </xdr:from>
    <xdr:to>
      <xdr:col>81</xdr:col>
      <xdr:colOff>50800</xdr:colOff>
      <xdr:row>35</xdr:row>
      <xdr:rowOff>98062</xdr:rowOff>
    </xdr:to>
    <xdr:cxnSp macro="">
      <xdr:nvCxnSpPr>
        <xdr:cNvPr id="523" name="直線コネクタ 522"/>
        <xdr:cNvCxnSpPr/>
      </xdr:nvCxnSpPr>
      <xdr:spPr>
        <a:xfrm>
          <a:off x="14592300" y="5499880"/>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4" name="フローチャート: 判断 523"/>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5" name="テキスト ボックス 524"/>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13480</xdr:rowOff>
    </xdr:from>
    <xdr:to>
      <xdr:col>76</xdr:col>
      <xdr:colOff>114300</xdr:colOff>
      <xdr:row>34</xdr:row>
      <xdr:rowOff>42708</xdr:rowOff>
    </xdr:to>
    <xdr:cxnSp macro="">
      <xdr:nvCxnSpPr>
        <xdr:cNvPr id="526" name="直線コネクタ 525"/>
        <xdr:cNvCxnSpPr/>
      </xdr:nvCxnSpPr>
      <xdr:spPr>
        <a:xfrm flipV="1">
          <a:off x="13703300" y="5499880"/>
          <a:ext cx="889000" cy="3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27" name="フローチャート: 判断 526"/>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28" name="テキスト ボックス 527"/>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42708</xdr:rowOff>
    </xdr:from>
    <xdr:to>
      <xdr:col>71</xdr:col>
      <xdr:colOff>177800</xdr:colOff>
      <xdr:row>37</xdr:row>
      <xdr:rowOff>61486</xdr:rowOff>
    </xdr:to>
    <xdr:cxnSp macro="">
      <xdr:nvCxnSpPr>
        <xdr:cNvPr id="529" name="直線コネクタ 528"/>
        <xdr:cNvCxnSpPr/>
      </xdr:nvCxnSpPr>
      <xdr:spPr>
        <a:xfrm flipV="1">
          <a:off x="12814300" y="5872008"/>
          <a:ext cx="889000" cy="5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0" name="フローチャート: 判断 529"/>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1" name="テキスト ボックス 530"/>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2" name="フローチャート: 判断 531"/>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3" name="テキスト ボックス 532"/>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152908</xdr:rowOff>
    </xdr:from>
    <xdr:to>
      <xdr:col>85</xdr:col>
      <xdr:colOff>177800</xdr:colOff>
      <xdr:row>36</xdr:row>
      <xdr:rowOff>83058</xdr:rowOff>
    </xdr:to>
    <xdr:sp macro="" textlink="">
      <xdr:nvSpPr>
        <xdr:cNvPr id="539" name="楕円 538"/>
        <xdr:cNvSpPr/>
      </xdr:nvSpPr>
      <xdr:spPr>
        <a:xfrm>
          <a:off x="16268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131335</xdr:rowOff>
    </xdr:from>
    <xdr:ext cx="534377" cy="259045"/>
    <xdr:sp macro="" textlink="">
      <xdr:nvSpPr>
        <xdr:cNvPr id="540" name="消防費該当値テキスト"/>
        <xdr:cNvSpPr txBox="1"/>
      </xdr:nvSpPr>
      <xdr:spPr>
        <a:xfrm>
          <a:off x="16370300" y="6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47262</xdr:rowOff>
    </xdr:from>
    <xdr:to>
      <xdr:col>81</xdr:col>
      <xdr:colOff>101600</xdr:colOff>
      <xdr:row>35</xdr:row>
      <xdr:rowOff>148862</xdr:rowOff>
    </xdr:to>
    <xdr:sp macro="" textlink="">
      <xdr:nvSpPr>
        <xdr:cNvPr id="541" name="楕円 540"/>
        <xdr:cNvSpPr/>
      </xdr:nvSpPr>
      <xdr:spPr>
        <a:xfrm>
          <a:off x="15430500" y="60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165389</xdr:rowOff>
    </xdr:from>
    <xdr:ext cx="534377" cy="259045"/>
    <xdr:sp macro="" textlink="">
      <xdr:nvSpPr>
        <xdr:cNvPr id="542" name="テキスト ボックス 541"/>
        <xdr:cNvSpPr txBox="1"/>
      </xdr:nvSpPr>
      <xdr:spPr>
        <a:xfrm>
          <a:off x="15214111" y="58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134130</xdr:rowOff>
    </xdr:from>
    <xdr:to>
      <xdr:col>76</xdr:col>
      <xdr:colOff>165100</xdr:colOff>
      <xdr:row>32</xdr:row>
      <xdr:rowOff>64280</xdr:rowOff>
    </xdr:to>
    <xdr:sp macro="" textlink="">
      <xdr:nvSpPr>
        <xdr:cNvPr id="543" name="楕円 542"/>
        <xdr:cNvSpPr/>
      </xdr:nvSpPr>
      <xdr:spPr>
        <a:xfrm>
          <a:off x="14541500" y="54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80807</xdr:rowOff>
    </xdr:from>
    <xdr:ext cx="534377" cy="259045"/>
    <xdr:sp macro="" textlink="">
      <xdr:nvSpPr>
        <xdr:cNvPr id="544" name="テキスト ボックス 543"/>
        <xdr:cNvSpPr txBox="1"/>
      </xdr:nvSpPr>
      <xdr:spPr>
        <a:xfrm>
          <a:off x="14325111" y="52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163358</xdr:rowOff>
    </xdr:from>
    <xdr:to>
      <xdr:col>72</xdr:col>
      <xdr:colOff>38100</xdr:colOff>
      <xdr:row>34</xdr:row>
      <xdr:rowOff>93508</xdr:rowOff>
    </xdr:to>
    <xdr:sp macro="" textlink="">
      <xdr:nvSpPr>
        <xdr:cNvPr id="545" name="楕円 544"/>
        <xdr:cNvSpPr/>
      </xdr:nvSpPr>
      <xdr:spPr>
        <a:xfrm>
          <a:off x="13652500" y="58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110035</xdr:rowOff>
    </xdr:from>
    <xdr:ext cx="534377" cy="259045"/>
    <xdr:sp macro="" textlink="">
      <xdr:nvSpPr>
        <xdr:cNvPr id="546" name="テキスト ボックス 545"/>
        <xdr:cNvSpPr txBox="1"/>
      </xdr:nvSpPr>
      <xdr:spPr>
        <a:xfrm>
          <a:off x="13436111" y="55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10686</xdr:rowOff>
    </xdr:from>
    <xdr:to>
      <xdr:col>67</xdr:col>
      <xdr:colOff>101600</xdr:colOff>
      <xdr:row>37</xdr:row>
      <xdr:rowOff>112286</xdr:rowOff>
    </xdr:to>
    <xdr:sp macro="" textlink="">
      <xdr:nvSpPr>
        <xdr:cNvPr id="547" name="楕円 546"/>
        <xdr:cNvSpPr/>
      </xdr:nvSpPr>
      <xdr:spPr>
        <a:xfrm>
          <a:off x="12763500" y="63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103413</xdr:rowOff>
    </xdr:from>
    <xdr:ext cx="534377" cy="259045"/>
    <xdr:sp macro="" textlink="">
      <xdr:nvSpPr>
        <xdr:cNvPr id="548" name="テキスト ボックス 547"/>
        <xdr:cNvSpPr txBox="1"/>
      </xdr:nvSpPr>
      <xdr:spPr>
        <a:xfrm>
          <a:off x="12547111" y="64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1" name="直線コネクタ 570"/>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2"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3" name="直線コネクタ 572"/>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4"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5" name="直線コネクタ 574"/>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92700</xdr:rowOff>
    </xdr:from>
    <xdr:to>
      <xdr:col>85</xdr:col>
      <xdr:colOff>127000</xdr:colOff>
      <xdr:row>56</xdr:row>
      <xdr:rowOff>161097</xdr:rowOff>
    </xdr:to>
    <xdr:cxnSp macro="">
      <xdr:nvCxnSpPr>
        <xdr:cNvPr id="576" name="直線コネクタ 575"/>
        <xdr:cNvCxnSpPr/>
      </xdr:nvCxnSpPr>
      <xdr:spPr>
        <a:xfrm flipV="1">
          <a:off x="15481300" y="9522450"/>
          <a:ext cx="838200" cy="2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77"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78" name="フローチャート: 判断 577"/>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131059</xdr:rowOff>
    </xdr:from>
    <xdr:to>
      <xdr:col>81</xdr:col>
      <xdr:colOff>50800</xdr:colOff>
      <xdr:row>56</xdr:row>
      <xdr:rowOff>161097</xdr:rowOff>
    </xdr:to>
    <xdr:cxnSp macro="">
      <xdr:nvCxnSpPr>
        <xdr:cNvPr id="579" name="直線コネクタ 578"/>
        <xdr:cNvCxnSpPr/>
      </xdr:nvCxnSpPr>
      <xdr:spPr>
        <a:xfrm>
          <a:off x="14592300" y="973225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0" name="フローチャート: 判断 579"/>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1" name="テキスト ボックス 580"/>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131059</xdr:rowOff>
    </xdr:from>
    <xdr:to>
      <xdr:col>76</xdr:col>
      <xdr:colOff>114300</xdr:colOff>
      <xdr:row>58</xdr:row>
      <xdr:rowOff>20142</xdr:rowOff>
    </xdr:to>
    <xdr:cxnSp macro="">
      <xdr:nvCxnSpPr>
        <xdr:cNvPr id="582" name="直線コネクタ 581"/>
        <xdr:cNvCxnSpPr/>
      </xdr:nvCxnSpPr>
      <xdr:spPr>
        <a:xfrm flipV="1">
          <a:off x="13703300" y="9732259"/>
          <a:ext cx="889000" cy="23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3" name="フローチャート: 判断 582"/>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4" name="テキスト ボックス 583"/>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24943</xdr:rowOff>
    </xdr:from>
    <xdr:to>
      <xdr:col>71</xdr:col>
      <xdr:colOff>177800</xdr:colOff>
      <xdr:row>58</xdr:row>
      <xdr:rowOff>20142</xdr:rowOff>
    </xdr:to>
    <xdr:cxnSp macro="">
      <xdr:nvCxnSpPr>
        <xdr:cNvPr id="585" name="直線コネクタ 584"/>
        <xdr:cNvCxnSpPr/>
      </xdr:nvCxnSpPr>
      <xdr:spPr>
        <a:xfrm>
          <a:off x="12814300" y="9797593"/>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86" name="フローチャート: 判断 585"/>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87" name="テキスト ボックス 586"/>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88" name="フローチャート: 判断 587"/>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89" name="テキスト ボックス 588"/>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41900</xdr:rowOff>
    </xdr:from>
    <xdr:to>
      <xdr:col>85</xdr:col>
      <xdr:colOff>177800</xdr:colOff>
      <xdr:row>55</xdr:row>
      <xdr:rowOff>143500</xdr:rowOff>
    </xdr:to>
    <xdr:sp macro="" textlink="">
      <xdr:nvSpPr>
        <xdr:cNvPr id="595" name="楕円 594"/>
        <xdr:cNvSpPr/>
      </xdr:nvSpPr>
      <xdr:spPr>
        <a:xfrm>
          <a:off x="16268700" y="9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64777</xdr:rowOff>
    </xdr:from>
    <xdr:ext cx="534377" cy="259045"/>
    <xdr:sp macro="" textlink="">
      <xdr:nvSpPr>
        <xdr:cNvPr id="596" name="教育費該当値テキスト"/>
        <xdr:cNvSpPr txBox="1"/>
      </xdr:nvSpPr>
      <xdr:spPr>
        <a:xfrm>
          <a:off x="16370300" y="93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110297</xdr:rowOff>
    </xdr:from>
    <xdr:to>
      <xdr:col>81</xdr:col>
      <xdr:colOff>101600</xdr:colOff>
      <xdr:row>57</xdr:row>
      <xdr:rowOff>40447</xdr:rowOff>
    </xdr:to>
    <xdr:sp macro="" textlink="">
      <xdr:nvSpPr>
        <xdr:cNvPr id="597" name="楕円 596"/>
        <xdr:cNvSpPr/>
      </xdr:nvSpPr>
      <xdr:spPr>
        <a:xfrm>
          <a:off x="15430500" y="97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31574</xdr:rowOff>
    </xdr:from>
    <xdr:ext cx="534377" cy="259045"/>
    <xdr:sp macro="" textlink="">
      <xdr:nvSpPr>
        <xdr:cNvPr id="598" name="テキスト ボックス 597"/>
        <xdr:cNvSpPr txBox="1"/>
      </xdr:nvSpPr>
      <xdr:spPr>
        <a:xfrm>
          <a:off x="15214111" y="98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80259</xdr:rowOff>
    </xdr:from>
    <xdr:to>
      <xdr:col>76</xdr:col>
      <xdr:colOff>165100</xdr:colOff>
      <xdr:row>57</xdr:row>
      <xdr:rowOff>10409</xdr:rowOff>
    </xdr:to>
    <xdr:sp macro="" textlink="">
      <xdr:nvSpPr>
        <xdr:cNvPr id="599" name="楕円 598"/>
        <xdr:cNvSpPr/>
      </xdr:nvSpPr>
      <xdr:spPr>
        <a:xfrm>
          <a:off x="14541500" y="96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1536</xdr:rowOff>
    </xdr:from>
    <xdr:ext cx="534377" cy="259045"/>
    <xdr:sp macro="" textlink="">
      <xdr:nvSpPr>
        <xdr:cNvPr id="600" name="テキスト ボックス 599"/>
        <xdr:cNvSpPr txBox="1"/>
      </xdr:nvSpPr>
      <xdr:spPr>
        <a:xfrm>
          <a:off x="14325111" y="97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140792</xdr:rowOff>
    </xdr:from>
    <xdr:to>
      <xdr:col>72</xdr:col>
      <xdr:colOff>38100</xdr:colOff>
      <xdr:row>58</xdr:row>
      <xdr:rowOff>70942</xdr:rowOff>
    </xdr:to>
    <xdr:sp macro="" textlink="">
      <xdr:nvSpPr>
        <xdr:cNvPr id="601" name="楕円 600"/>
        <xdr:cNvSpPr/>
      </xdr:nvSpPr>
      <xdr:spPr>
        <a:xfrm>
          <a:off x="13652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62069</xdr:rowOff>
    </xdr:from>
    <xdr:ext cx="534377" cy="259045"/>
    <xdr:sp macro="" textlink="">
      <xdr:nvSpPr>
        <xdr:cNvPr id="602" name="テキスト ボックス 601"/>
        <xdr:cNvSpPr txBox="1"/>
      </xdr:nvSpPr>
      <xdr:spPr>
        <a:xfrm>
          <a:off x="13436111" y="100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145593</xdr:rowOff>
    </xdr:from>
    <xdr:to>
      <xdr:col>67</xdr:col>
      <xdr:colOff>101600</xdr:colOff>
      <xdr:row>57</xdr:row>
      <xdr:rowOff>75743</xdr:rowOff>
    </xdr:to>
    <xdr:sp macro="" textlink="">
      <xdr:nvSpPr>
        <xdr:cNvPr id="603" name="楕円 602"/>
        <xdr:cNvSpPr/>
      </xdr:nvSpPr>
      <xdr:spPr>
        <a:xfrm>
          <a:off x="12763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66870</xdr:rowOff>
    </xdr:from>
    <xdr:ext cx="534377" cy="259045"/>
    <xdr:sp macro="" textlink="">
      <xdr:nvSpPr>
        <xdr:cNvPr id="604" name="テキスト ボックス 603"/>
        <xdr:cNvSpPr txBox="1"/>
      </xdr:nvSpPr>
      <xdr:spPr>
        <a:xfrm>
          <a:off x="12547111" y="98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0" name="直線コネクタ 629"/>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1"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3"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4" name="直線コネクタ 633"/>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27882</xdr:rowOff>
    </xdr:from>
    <xdr:to>
      <xdr:col>85</xdr:col>
      <xdr:colOff>127000</xdr:colOff>
      <xdr:row>79</xdr:row>
      <xdr:rowOff>72034</xdr:rowOff>
    </xdr:to>
    <xdr:cxnSp macro="">
      <xdr:nvCxnSpPr>
        <xdr:cNvPr id="635" name="直線コネクタ 634"/>
        <xdr:cNvCxnSpPr/>
      </xdr:nvCxnSpPr>
      <xdr:spPr>
        <a:xfrm flipV="1">
          <a:off x="15481300" y="13572432"/>
          <a:ext cx="8382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36"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37" name="フローチャート: 判断 636"/>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72034</xdr:rowOff>
    </xdr:from>
    <xdr:to>
      <xdr:col>81</xdr:col>
      <xdr:colOff>50800</xdr:colOff>
      <xdr:row>79</xdr:row>
      <xdr:rowOff>93294</xdr:rowOff>
    </xdr:to>
    <xdr:cxnSp macro="">
      <xdr:nvCxnSpPr>
        <xdr:cNvPr id="638" name="直線コネクタ 637"/>
        <xdr:cNvCxnSpPr/>
      </xdr:nvCxnSpPr>
      <xdr:spPr>
        <a:xfrm flipV="1">
          <a:off x="14592300" y="1361658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39" name="フローチャート: 判断 638"/>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0" name="テキスト ボックス 639"/>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93294</xdr:rowOff>
    </xdr:from>
    <xdr:to>
      <xdr:col>76</xdr:col>
      <xdr:colOff>114300</xdr:colOff>
      <xdr:row>79</xdr:row>
      <xdr:rowOff>93360</xdr:rowOff>
    </xdr:to>
    <xdr:cxnSp macro="">
      <xdr:nvCxnSpPr>
        <xdr:cNvPr id="641" name="直線コネクタ 640"/>
        <xdr:cNvCxnSpPr/>
      </xdr:nvCxnSpPr>
      <xdr:spPr>
        <a:xfrm flipV="1">
          <a:off x="13703300" y="13637844"/>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2" name="フローチャート: 判断 641"/>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3" name="テキスト ボックス 642"/>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93360</xdr:rowOff>
    </xdr:from>
    <xdr:to>
      <xdr:col>71</xdr:col>
      <xdr:colOff>177800</xdr:colOff>
      <xdr:row>79</xdr:row>
      <xdr:rowOff>96625</xdr:rowOff>
    </xdr:to>
    <xdr:cxnSp macro="">
      <xdr:nvCxnSpPr>
        <xdr:cNvPr id="644" name="直線コネクタ 643"/>
        <xdr:cNvCxnSpPr/>
      </xdr:nvCxnSpPr>
      <xdr:spPr>
        <a:xfrm flipV="1">
          <a:off x="12814300" y="136379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5" name="フローチャート: 判断 644"/>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46" name="テキスト ボックス 645"/>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47" name="フローチャート: 判断 646"/>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48" name="テキスト ボックス 647"/>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148532</xdr:rowOff>
    </xdr:from>
    <xdr:to>
      <xdr:col>85</xdr:col>
      <xdr:colOff>177800</xdr:colOff>
      <xdr:row>79</xdr:row>
      <xdr:rowOff>78682</xdr:rowOff>
    </xdr:to>
    <xdr:sp macro="" textlink="">
      <xdr:nvSpPr>
        <xdr:cNvPr id="654" name="楕円 653"/>
        <xdr:cNvSpPr/>
      </xdr:nvSpPr>
      <xdr:spPr>
        <a:xfrm>
          <a:off x="16268700" y="135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107909</xdr:rowOff>
    </xdr:from>
    <xdr:ext cx="469744" cy="259045"/>
    <xdr:sp macro="" textlink="">
      <xdr:nvSpPr>
        <xdr:cNvPr id="655" name="災害復旧費該当値テキスト"/>
        <xdr:cNvSpPr txBox="1"/>
      </xdr:nvSpPr>
      <xdr:spPr>
        <a:xfrm>
          <a:off x="16370300" y="133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21234</xdr:rowOff>
    </xdr:from>
    <xdr:to>
      <xdr:col>81</xdr:col>
      <xdr:colOff>101600</xdr:colOff>
      <xdr:row>79</xdr:row>
      <xdr:rowOff>122834</xdr:rowOff>
    </xdr:to>
    <xdr:sp macro="" textlink="">
      <xdr:nvSpPr>
        <xdr:cNvPr id="656" name="楕円 655"/>
        <xdr:cNvSpPr/>
      </xdr:nvSpPr>
      <xdr:spPr>
        <a:xfrm>
          <a:off x="15430500" y="135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113961</xdr:rowOff>
    </xdr:from>
    <xdr:ext cx="378565" cy="259045"/>
    <xdr:sp macro="" textlink="">
      <xdr:nvSpPr>
        <xdr:cNvPr id="657" name="テキスト ボックス 656"/>
        <xdr:cNvSpPr txBox="1"/>
      </xdr:nvSpPr>
      <xdr:spPr>
        <a:xfrm>
          <a:off x="15292017" y="1365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42494</xdr:rowOff>
    </xdr:from>
    <xdr:to>
      <xdr:col>76</xdr:col>
      <xdr:colOff>165100</xdr:colOff>
      <xdr:row>79</xdr:row>
      <xdr:rowOff>144094</xdr:rowOff>
    </xdr:to>
    <xdr:sp macro="" textlink="">
      <xdr:nvSpPr>
        <xdr:cNvPr id="658" name="楕円 657"/>
        <xdr:cNvSpPr/>
      </xdr:nvSpPr>
      <xdr:spPr>
        <a:xfrm>
          <a:off x="14541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135221</xdr:rowOff>
    </xdr:from>
    <xdr:ext cx="378565" cy="259045"/>
    <xdr:sp macro="" textlink="">
      <xdr:nvSpPr>
        <xdr:cNvPr id="659" name="テキスト ボックス 658"/>
        <xdr:cNvSpPr txBox="1"/>
      </xdr:nvSpPr>
      <xdr:spPr>
        <a:xfrm>
          <a:off x="14403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42560</xdr:rowOff>
    </xdr:from>
    <xdr:to>
      <xdr:col>72</xdr:col>
      <xdr:colOff>38100</xdr:colOff>
      <xdr:row>79</xdr:row>
      <xdr:rowOff>144160</xdr:rowOff>
    </xdr:to>
    <xdr:sp macro="" textlink="">
      <xdr:nvSpPr>
        <xdr:cNvPr id="660" name="楕円 659"/>
        <xdr:cNvSpPr/>
      </xdr:nvSpPr>
      <xdr:spPr>
        <a:xfrm>
          <a:off x="136525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135287</xdr:rowOff>
    </xdr:from>
    <xdr:ext cx="378565" cy="259045"/>
    <xdr:sp macro="" textlink="">
      <xdr:nvSpPr>
        <xdr:cNvPr id="661" name="テキスト ボックス 660"/>
        <xdr:cNvSpPr txBox="1"/>
      </xdr:nvSpPr>
      <xdr:spPr>
        <a:xfrm>
          <a:off x="13514017" y="136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45825</xdr:rowOff>
    </xdr:from>
    <xdr:to>
      <xdr:col>67</xdr:col>
      <xdr:colOff>101600</xdr:colOff>
      <xdr:row>79</xdr:row>
      <xdr:rowOff>147425</xdr:rowOff>
    </xdr:to>
    <xdr:sp macro="" textlink="">
      <xdr:nvSpPr>
        <xdr:cNvPr id="662" name="楕円 661"/>
        <xdr:cNvSpPr/>
      </xdr:nvSpPr>
      <xdr:spPr>
        <a:xfrm>
          <a:off x="12763500" y="13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138552</xdr:rowOff>
    </xdr:from>
    <xdr:ext cx="313932" cy="259045"/>
    <xdr:sp macro="" textlink="">
      <xdr:nvSpPr>
        <xdr:cNvPr id="663" name="テキスト ボックス 662"/>
        <xdr:cNvSpPr txBox="1"/>
      </xdr:nvSpPr>
      <xdr:spPr>
        <a:xfrm>
          <a:off x="12657333" y="13683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0" name="直線コネクタ 689"/>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1"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2" name="直線コネクタ 691"/>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3"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4" name="直線コネクタ 693"/>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6263</xdr:rowOff>
    </xdr:from>
    <xdr:to>
      <xdr:col>85</xdr:col>
      <xdr:colOff>127000</xdr:colOff>
      <xdr:row>93</xdr:row>
      <xdr:rowOff>13219</xdr:rowOff>
    </xdr:to>
    <xdr:cxnSp macro="">
      <xdr:nvCxnSpPr>
        <xdr:cNvPr id="695" name="直線コネクタ 694"/>
        <xdr:cNvCxnSpPr/>
      </xdr:nvCxnSpPr>
      <xdr:spPr>
        <a:xfrm>
          <a:off x="15481300" y="15951113"/>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696"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697" name="フローチャート: 判断 696"/>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69422</xdr:rowOff>
    </xdr:from>
    <xdr:to>
      <xdr:col>81</xdr:col>
      <xdr:colOff>50800</xdr:colOff>
      <xdr:row>93</xdr:row>
      <xdr:rowOff>6263</xdr:rowOff>
    </xdr:to>
    <xdr:cxnSp macro="">
      <xdr:nvCxnSpPr>
        <xdr:cNvPr id="698" name="直線コネクタ 697"/>
        <xdr:cNvCxnSpPr/>
      </xdr:nvCxnSpPr>
      <xdr:spPr>
        <a:xfrm>
          <a:off x="14592300" y="15842822"/>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699" name="フローチャート: 判断 698"/>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0" name="テキスト ボックス 699"/>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67887</xdr:rowOff>
    </xdr:from>
    <xdr:to>
      <xdr:col>76</xdr:col>
      <xdr:colOff>114300</xdr:colOff>
      <xdr:row>92</xdr:row>
      <xdr:rowOff>69422</xdr:rowOff>
    </xdr:to>
    <xdr:cxnSp macro="">
      <xdr:nvCxnSpPr>
        <xdr:cNvPr id="701" name="直線コネクタ 700"/>
        <xdr:cNvCxnSpPr/>
      </xdr:nvCxnSpPr>
      <xdr:spPr>
        <a:xfrm>
          <a:off x="13703300" y="1584128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2" name="フローチャート: 判断 701"/>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3" name="テキスト ボックス 702"/>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54170</xdr:rowOff>
    </xdr:from>
    <xdr:to>
      <xdr:col>71</xdr:col>
      <xdr:colOff>177800</xdr:colOff>
      <xdr:row>92</xdr:row>
      <xdr:rowOff>67887</xdr:rowOff>
    </xdr:to>
    <xdr:cxnSp macro="">
      <xdr:nvCxnSpPr>
        <xdr:cNvPr id="704" name="直線コネクタ 703"/>
        <xdr:cNvCxnSpPr/>
      </xdr:nvCxnSpPr>
      <xdr:spPr>
        <a:xfrm>
          <a:off x="12814300" y="158275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5" name="フローチャート: 判断 704"/>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06" name="テキスト ボックス 705"/>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07" name="フローチャート: 判断 706"/>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08" name="テキスト ボックス 707"/>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133869</xdr:rowOff>
    </xdr:from>
    <xdr:to>
      <xdr:col>85</xdr:col>
      <xdr:colOff>177800</xdr:colOff>
      <xdr:row>93</xdr:row>
      <xdr:rowOff>64019</xdr:rowOff>
    </xdr:to>
    <xdr:sp macro="" textlink="">
      <xdr:nvSpPr>
        <xdr:cNvPr id="714" name="楕円 713"/>
        <xdr:cNvSpPr/>
      </xdr:nvSpPr>
      <xdr:spPr>
        <a:xfrm>
          <a:off x="16268700" y="159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156746</xdr:rowOff>
    </xdr:from>
    <xdr:ext cx="534377" cy="259045"/>
    <xdr:sp macro="" textlink="">
      <xdr:nvSpPr>
        <xdr:cNvPr id="715" name="公債費該当値テキスト"/>
        <xdr:cNvSpPr txBox="1"/>
      </xdr:nvSpPr>
      <xdr:spPr>
        <a:xfrm>
          <a:off x="16370300" y="157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126913</xdr:rowOff>
    </xdr:from>
    <xdr:to>
      <xdr:col>81</xdr:col>
      <xdr:colOff>101600</xdr:colOff>
      <xdr:row>93</xdr:row>
      <xdr:rowOff>57063</xdr:rowOff>
    </xdr:to>
    <xdr:sp macro="" textlink="">
      <xdr:nvSpPr>
        <xdr:cNvPr id="716" name="楕円 715"/>
        <xdr:cNvSpPr/>
      </xdr:nvSpPr>
      <xdr:spPr>
        <a:xfrm>
          <a:off x="15430500" y="159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73590</xdr:rowOff>
    </xdr:from>
    <xdr:ext cx="534377" cy="259045"/>
    <xdr:sp macro="" textlink="">
      <xdr:nvSpPr>
        <xdr:cNvPr id="717" name="テキスト ボックス 716"/>
        <xdr:cNvSpPr txBox="1"/>
      </xdr:nvSpPr>
      <xdr:spPr>
        <a:xfrm>
          <a:off x="15214111" y="156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18622</xdr:rowOff>
    </xdr:from>
    <xdr:to>
      <xdr:col>76</xdr:col>
      <xdr:colOff>165100</xdr:colOff>
      <xdr:row>92</xdr:row>
      <xdr:rowOff>120222</xdr:rowOff>
    </xdr:to>
    <xdr:sp macro="" textlink="">
      <xdr:nvSpPr>
        <xdr:cNvPr id="718" name="楕円 717"/>
        <xdr:cNvSpPr/>
      </xdr:nvSpPr>
      <xdr:spPr>
        <a:xfrm>
          <a:off x="14541500" y="157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136749</xdr:rowOff>
    </xdr:from>
    <xdr:ext cx="534377" cy="259045"/>
    <xdr:sp macro="" textlink="">
      <xdr:nvSpPr>
        <xdr:cNvPr id="719" name="テキスト ボックス 718"/>
        <xdr:cNvSpPr txBox="1"/>
      </xdr:nvSpPr>
      <xdr:spPr>
        <a:xfrm>
          <a:off x="14325111" y="1556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17087</xdr:rowOff>
    </xdr:from>
    <xdr:to>
      <xdr:col>72</xdr:col>
      <xdr:colOff>38100</xdr:colOff>
      <xdr:row>92</xdr:row>
      <xdr:rowOff>118687</xdr:rowOff>
    </xdr:to>
    <xdr:sp macro="" textlink="">
      <xdr:nvSpPr>
        <xdr:cNvPr id="720" name="楕円 719"/>
        <xdr:cNvSpPr/>
      </xdr:nvSpPr>
      <xdr:spPr>
        <a:xfrm>
          <a:off x="13652500" y="157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135214</xdr:rowOff>
    </xdr:from>
    <xdr:ext cx="534377" cy="259045"/>
    <xdr:sp macro="" textlink="">
      <xdr:nvSpPr>
        <xdr:cNvPr id="721" name="テキスト ボックス 720"/>
        <xdr:cNvSpPr txBox="1"/>
      </xdr:nvSpPr>
      <xdr:spPr>
        <a:xfrm>
          <a:off x="13436111" y="155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3370</xdr:rowOff>
    </xdr:from>
    <xdr:to>
      <xdr:col>67</xdr:col>
      <xdr:colOff>101600</xdr:colOff>
      <xdr:row>92</xdr:row>
      <xdr:rowOff>104970</xdr:rowOff>
    </xdr:to>
    <xdr:sp macro="" textlink="">
      <xdr:nvSpPr>
        <xdr:cNvPr id="722" name="楕円 721"/>
        <xdr:cNvSpPr/>
      </xdr:nvSpPr>
      <xdr:spPr>
        <a:xfrm>
          <a:off x="12763500" y="157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121497</xdr:rowOff>
    </xdr:from>
    <xdr:ext cx="534377" cy="259045"/>
    <xdr:sp macro="" textlink="">
      <xdr:nvSpPr>
        <xdr:cNvPr id="723" name="テキスト ボックス 722"/>
        <xdr:cNvSpPr txBox="1"/>
      </xdr:nvSpPr>
      <xdr:spPr>
        <a:xfrm>
          <a:off x="12547111" y="155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7" name="直線コネクタ 74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0"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1" name="直線コネクタ 75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42355</xdr:rowOff>
    </xdr:to>
    <xdr:cxnSp macro="">
      <xdr:nvCxnSpPr>
        <xdr:cNvPr id="752" name="直線コネクタ 751"/>
        <xdr:cNvCxnSpPr/>
      </xdr:nvCxnSpPr>
      <xdr:spPr>
        <a:xfrm>
          <a:off x="21323300" y="672871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3"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4" name="フローチャート: 判断 753"/>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42164</xdr:rowOff>
    </xdr:to>
    <xdr:cxnSp macro="">
      <xdr:nvCxnSpPr>
        <xdr:cNvPr id="755" name="直線コネクタ 754"/>
        <xdr:cNvCxnSpPr/>
      </xdr:nvCxnSpPr>
      <xdr:spPr>
        <a:xfrm>
          <a:off x="20434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42355</xdr:rowOff>
    </xdr:to>
    <xdr:cxnSp macro="">
      <xdr:nvCxnSpPr>
        <xdr:cNvPr id="758" name="直線コネクタ 757"/>
        <xdr:cNvCxnSpPr/>
      </xdr:nvCxnSpPr>
      <xdr:spPr>
        <a:xfrm flipV="1">
          <a:off x="19545300" y="672871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59" name="フローチャート: 判断 758"/>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0" name="テキスト ボックス 759"/>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42355</xdr:rowOff>
    </xdr:from>
    <xdr:to>
      <xdr:col>102</xdr:col>
      <xdr:colOff>114300</xdr:colOff>
      <xdr:row>39</xdr:row>
      <xdr:rowOff>42355</xdr:rowOff>
    </xdr:to>
    <xdr:cxnSp macro="">
      <xdr:nvCxnSpPr>
        <xdr:cNvPr id="761" name="直線コネクタ 760"/>
        <xdr:cNvCxnSpPr/>
      </xdr:nvCxnSpPr>
      <xdr:spPr>
        <a:xfrm>
          <a:off x="18656300" y="6728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2" name="フローチャート: 判断 761"/>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3" name="テキスト ボックス 762"/>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4" name="フローチャート: 判断 763"/>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5" name="テキスト ボックス 764"/>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163005</xdr:rowOff>
    </xdr:from>
    <xdr:to>
      <xdr:col>116</xdr:col>
      <xdr:colOff>114300</xdr:colOff>
      <xdr:row>39</xdr:row>
      <xdr:rowOff>93155</xdr:rowOff>
    </xdr:to>
    <xdr:sp macro="" textlink="">
      <xdr:nvSpPr>
        <xdr:cNvPr id="771" name="楕円 770"/>
        <xdr:cNvSpPr/>
      </xdr:nvSpPr>
      <xdr:spPr>
        <a:xfrm>
          <a:off x="22110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77932</xdr:rowOff>
    </xdr:from>
    <xdr:ext cx="313932" cy="259045"/>
    <xdr:sp macro="" textlink="">
      <xdr:nvSpPr>
        <xdr:cNvPr id="772" name="諸支出金該当値テキスト"/>
        <xdr:cNvSpPr txBox="1"/>
      </xdr:nvSpPr>
      <xdr:spPr>
        <a:xfrm>
          <a:off x="22212300" y="6593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73" name="楕円 772"/>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74" name="テキスト ボックス 773"/>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75" name="楕円 774"/>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76" name="テキスト ボックス 775"/>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163005</xdr:rowOff>
    </xdr:from>
    <xdr:to>
      <xdr:col>102</xdr:col>
      <xdr:colOff>165100</xdr:colOff>
      <xdr:row>39</xdr:row>
      <xdr:rowOff>93155</xdr:rowOff>
    </xdr:to>
    <xdr:sp macro="" textlink="">
      <xdr:nvSpPr>
        <xdr:cNvPr id="777" name="楕円 776"/>
        <xdr:cNvSpPr/>
      </xdr:nvSpPr>
      <xdr:spPr>
        <a:xfrm>
          <a:off x="19494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84282</xdr:rowOff>
    </xdr:from>
    <xdr:ext cx="313932" cy="259045"/>
    <xdr:sp macro="" textlink="">
      <xdr:nvSpPr>
        <xdr:cNvPr id="778" name="テキスト ボックス 777"/>
        <xdr:cNvSpPr txBox="1"/>
      </xdr:nvSpPr>
      <xdr:spPr>
        <a:xfrm>
          <a:off x="19388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163005</xdr:rowOff>
    </xdr:from>
    <xdr:to>
      <xdr:col>98</xdr:col>
      <xdr:colOff>38100</xdr:colOff>
      <xdr:row>39</xdr:row>
      <xdr:rowOff>93155</xdr:rowOff>
    </xdr:to>
    <xdr:sp macro="" textlink="">
      <xdr:nvSpPr>
        <xdr:cNvPr id="779" name="楕円 778"/>
        <xdr:cNvSpPr/>
      </xdr:nvSpPr>
      <xdr:spPr>
        <a:xfrm>
          <a:off x="18605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84282</xdr:rowOff>
    </xdr:from>
    <xdr:ext cx="313932" cy="259045"/>
    <xdr:sp macro="" textlink="">
      <xdr:nvSpPr>
        <xdr:cNvPr id="780" name="テキスト ボックス 779"/>
        <xdr:cNvSpPr txBox="1"/>
      </xdr:nvSpPr>
      <xdr:spPr>
        <a:xfrm>
          <a:off x="18499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60,674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２番目に高い水準となっている。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地域総合整備資金貸付事業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や庁舎建設事業の減等があったものの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、退職手当の増による一般管理費の増や南部市民サービスセンター第２期整備事業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が影響しているものと考える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153,263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円となっており、類似団体平均を下回っているものの、前年度と比べ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％の増となっている。民生費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総額で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は前年度と比較して減となっているが、人口の減少が大きかった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ことが要因である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9,883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円となってり、前年度より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2,863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円の増となった。これは、河辺たまごの郷畜産クラスター事業や肉用牛生産拡大支援事業など、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畜産分野における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施設規模拡大に対する補助事業があったためである。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48,896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8,868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円の減となった。これは、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除排雪関係経費や秋田駅東第三地区土地区画整理事業推進用地取得経費の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ったものである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42,278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に設置した「秋田市学校給食費会計」における管理費が増加したものである。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位置付けた各項目を着実に推進することなどにより、歳出全般にわたる見直しを進めていく。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年７月および８月の豪雨災害への対応、</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除排雪関係経費の増により取崩額が増加したことから、残高は減少した。今後も、適切な財源の確保と歳出の精査により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、取崩額を抑制していく。</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の標準財政規模比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については、年々扶助費が増加しているものの、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その他経費や、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減債基金の取崩しを抑制するなど、「新・県都</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改革プラン」に位置付けた取組の着実な実施により、概ね２％台で安定的に推移している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実質単年度収支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の標準財政規模比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豪雨災害への対応および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除排雪関係経費の増加による財政調整基金の取崩しなど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２年連続で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赤字となった。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改革プラン」に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位置付けた取組を着実に実施し、繰出金の見直し等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歳出全般の削減や基金取崩しの抑制に努め、安定した財政運営の確保に努める。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一般会計およびすべての特別会計、企業会計で赤字が生じていない。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介護保険事業会計では、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国庫補助金の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から黒字額が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過去に発行した企業債の償還が順次終了してきていることや、借入れの抑制などにより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借入金の償還額が減少するなど、黒字額は増加している。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引き続き、各会計において収入の確保や事業の効率化、経費の見直しを行うなど、適切な財政運営、公営企業運営を行っていく。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135432698</v>
      </c>
      <c r="BO4" s="410"/>
      <c r="BP4" s="410"/>
      <c r="BQ4" s="410"/>
      <c r="BR4" s="410"/>
      <c r="BS4" s="410"/>
      <c r="BT4" s="410"/>
      <c r="BU4" s="411"/>
      <c r="BV4" s="409">
        <v>135566557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2.2999999999999998</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133020163</v>
      </c>
      <c r="BO5" s="447"/>
      <c r="BP5" s="447"/>
      <c r="BQ5" s="447"/>
      <c r="BR5" s="447"/>
      <c r="BS5" s="447"/>
      <c r="BT5" s="447"/>
      <c r="BU5" s="448"/>
      <c r="BV5" s="446">
        <v>133688080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91.1</v>
      </c>
      <c r="CU5" s="444"/>
      <c r="CV5" s="444"/>
      <c r="CW5" s="444"/>
      <c r="CX5" s="444"/>
      <c r="CY5" s="444"/>
      <c r="CZ5" s="444"/>
      <c r="DA5" s="445"/>
      <c r="DB5" s="443">
        <v>91.4</v>
      </c>
      <c r="DC5" s="444"/>
      <c r="DD5" s="444"/>
      <c r="DE5" s="444"/>
      <c r="DF5" s="444"/>
      <c r="DG5" s="444"/>
      <c r="DH5" s="444"/>
      <c r="DI5" s="445"/>
      <c r="DJ5" s="161"/>
      <c r="DK5" s="161"/>
      <c r="DL5" s="161"/>
      <c r="DM5" s="161"/>
      <c r="DN5" s="161"/>
      <c r="DO5" s="161"/>
    </row>
    <row r="6" spans="1:119" ht="18.75" customHeight="1" x14ac:dyDescent="0.15">
      <c r="A6" s="162"/>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2412535</v>
      </c>
      <c r="BO6" s="447"/>
      <c r="BP6" s="447"/>
      <c r="BQ6" s="447"/>
      <c r="BR6" s="447"/>
      <c r="BS6" s="447"/>
      <c r="BT6" s="447"/>
      <c r="BU6" s="448"/>
      <c r="BV6" s="446">
        <v>1878477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97.6</v>
      </c>
      <c r="CU6" s="484"/>
      <c r="CV6" s="484"/>
      <c r="CW6" s="484"/>
      <c r="CX6" s="484"/>
      <c r="CY6" s="484"/>
      <c r="CZ6" s="484"/>
      <c r="DA6" s="485"/>
      <c r="DB6" s="483">
        <v>97.6</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729514</v>
      </c>
      <c r="BO7" s="447"/>
      <c r="BP7" s="447"/>
      <c r="BQ7" s="447"/>
      <c r="BR7" s="447"/>
      <c r="BS7" s="447"/>
      <c r="BT7" s="447"/>
      <c r="BU7" s="448"/>
      <c r="BV7" s="446">
        <v>195339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72001781</v>
      </c>
      <c r="CU7" s="447"/>
      <c r="CV7" s="447"/>
      <c r="CW7" s="447"/>
      <c r="CX7" s="447"/>
      <c r="CY7" s="447"/>
      <c r="CZ7" s="447"/>
      <c r="DA7" s="448"/>
      <c r="DB7" s="446">
        <v>72258878</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1683021</v>
      </c>
      <c r="BO8" s="447"/>
      <c r="BP8" s="447"/>
      <c r="BQ8" s="447"/>
      <c r="BR8" s="447"/>
      <c r="BS8" s="447"/>
      <c r="BT8" s="447"/>
      <c r="BU8" s="448"/>
      <c r="BV8" s="446">
        <v>1683138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0.66</v>
      </c>
      <c r="DC8" s="487"/>
      <c r="DD8" s="487"/>
      <c r="DE8" s="487"/>
      <c r="DF8" s="487"/>
      <c r="DG8" s="487"/>
      <c r="DH8" s="487"/>
      <c r="DI8" s="488"/>
      <c r="DJ8" s="161"/>
      <c r="DK8" s="161"/>
      <c r="DL8" s="161"/>
      <c r="DM8" s="161"/>
      <c r="DN8" s="161"/>
      <c r="DO8" s="161"/>
    </row>
    <row r="9" spans="1:119" ht="18.75" customHeight="1" thickBot="1" x14ac:dyDescent="0.2">
      <c r="A9" s="162"/>
      <c r="B9" s="440" t="s">
        <v>105</v>
      </c>
      <c r="C9" s="441"/>
      <c r="D9" s="441"/>
      <c r="E9" s="441"/>
      <c r="F9" s="441"/>
      <c r="G9" s="441"/>
      <c r="H9" s="441"/>
      <c r="I9" s="441"/>
      <c r="J9" s="441"/>
      <c r="K9" s="489"/>
      <c r="L9" s="490" t="s">
        <v>106</v>
      </c>
      <c r="M9" s="491"/>
      <c r="N9" s="491"/>
      <c r="O9" s="491"/>
      <c r="P9" s="491"/>
      <c r="Q9" s="492"/>
      <c r="R9" s="493">
        <v>315814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-117</v>
      </c>
      <c r="BO9" s="447"/>
      <c r="BP9" s="447"/>
      <c r="BQ9" s="447"/>
      <c r="BR9" s="447"/>
      <c r="BS9" s="447"/>
      <c r="BT9" s="447"/>
      <c r="BU9" s="448"/>
      <c r="BV9" s="446">
        <v>-37242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v>
      </c>
      <c r="CU9" s="444"/>
      <c r="CV9" s="444"/>
      <c r="CW9" s="444"/>
      <c r="CX9" s="444"/>
      <c r="CY9" s="444"/>
      <c r="CZ9" s="444"/>
      <c r="DA9" s="445"/>
      <c r="DB9" s="443">
        <v>16.2</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112</v>
      </c>
      <c r="M10" s="476"/>
      <c r="N10" s="476"/>
      <c r="O10" s="476"/>
      <c r="P10" s="476"/>
      <c r="Q10" s="477"/>
      <c r="R10" s="497">
        <v>323600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729101</v>
      </c>
      <c r="BO10" s="447"/>
      <c r="BP10" s="447"/>
      <c r="BQ10" s="447"/>
      <c r="BR10" s="447"/>
      <c r="BS10" s="447"/>
      <c r="BT10" s="447"/>
      <c r="BU10" s="448"/>
      <c r="BV10" s="446">
        <v>727759</v>
      </c>
      <c r="BW10" s="447"/>
      <c r="BX10" s="447"/>
      <c r="BY10" s="447"/>
      <c r="BZ10" s="447"/>
      <c r="CA10" s="447"/>
      <c r="CB10" s="447"/>
      <c r="CC10" s="448"/>
      <c r="CD10" s="166" t="s">
        <v>116</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46375</v>
      </c>
      <c r="BO11" s="447"/>
      <c r="BP11" s="447"/>
      <c r="BQ11" s="447"/>
      <c r="BR11" s="447"/>
      <c r="BS11" s="447"/>
      <c r="BT11" s="447"/>
      <c r="BU11" s="448"/>
      <c r="BV11" s="446">
        <v>2108</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1"/>
      <c r="DK11" s="161"/>
      <c r="DL11" s="161"/>
      <c r="DM11" s="161"/>
      <c r="DN11" s="161"/>
      <c r="DO11" s="161"/>
    </row>
    <row r="12" spans="1:119" ht="18.75" customHeight="1" x14ac:dyDescent="0.15">
      <c r="A12" s="162"/>
      <c r="B12" s="506" t="s">
        <v>125</v>
      </c>
      <c r="C12" s="507"/>
      <c r="D12" s="507"/>
      <c r="E12" s="507"/>
      <c r="F12" s="507"/>
      <c r="G12" s="507"/>
      <c r="H12" s="507"/>
      <c r="I12" s="507"/>
      <c r="J12" s="507"/>
      <c r="K12" s="508"/>
      <c r="L12" s="515" t="s">
        <v>126</v>
      </c>
      <c r="M12" s="516"/>
      <c r="N12" s="516"/>
      <c r="O12" s="516"/>
      <c r="P12" s="516"/>
      <c r="Q12" s="517"/>
      <c r="R12" s="518">
        <v>312374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99</v>
      </c>
      <c r="AV12" s="479"/>
      <c r="AW12" s="479"/>
      <c r="AX12" s="479"/>
      <c r="AY12" s="480" t="s">
        <v>130</v>
      </c>
      <c r="AZ12" s="481"/>
      <c r="BA12" s="481"/>
      <c r="BB12" s="481"/>
      <c r="BC12" s="481"/>
      <c r="BD12" s="481"/>
      <c r="BE12" s="481"/>
      <c r="BF12" s="481"/>
      <c r="BG12" s="481"/>
      <c r="BH12" s="481"/>
      <c r="BI12" s="481"/>
      <c r="BJ12" s="481"/>
      <c r="BK12" s="481"/>
      <c r="BL12" s="481"/>
      <c r="BM12" s="482"/>
      <c r="BN12" s="446">
        <v>1932000</v>
      </c>
      <c r="BO12" s="447"/>
      <c r="BP12" s="447"/>
      <c r="BQ12" s="447"/>
      <c r="BR12" s="447"/>
      <c r="BS12" s="447"/>
      <c r="BT12" s="447"/>
      <c r="BU12" s="448"/>
      <c r="BV12" s="446">
        <v>2000000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134</v>
      </c>
      <c r="N13" s="535"/>
      <c r="O13" s="535"/>
      <c r="P13" s="535"/>
      <c r="Q13" s="536"/>
      <c r="R13" s="527">
        <v>311024</v>
      </c>
      <c r="S13" s="528"/>
      <c r="T13" s="528"/>
      <c r="U13" s="528"/>
      <c r="V13" s="529"/>
      <c r="W13" s="462" t="s">
        <v>135</v>
      </c>
      <c r="X13" s="463"/>
      <c r="Y13" s="463"/>
      <c r="Z13" s="463"/>
      <c r="AA13" s="463"/>
      <c r="AB13" s="453"/>
      <c r="AC13" s="497">
        <v>2893</v>
      </c>
      <c r="AD13" s="498"/>
      <c r="AE13" s="498"/>
      <c r="AF13" s="498"/>
      <c r="AG13" s="537"/>
      <c r="AH13" s="497">
        <v>3066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-1156641</v>
      </c>
      <c r="BO13" s="447"/>
      <c r="BP13" s="447"/>
      <c r="BQ13" s="447"/>
      <c r="BR13" s="447"/>
      <c r="BS13" s="447"/>
      <c r="BT13" s="447"/>
      <c r="BU13" s="448"/>
      <c r="BV13" s="446">
        <v>-1307375</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10.6</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140</v>
      </c>
      <c r="M14" s="525"/>
      <c r="N14" s="525"/>
      <c r="O14" s="525"/>
      <c r="P14" s="525"/>
      <c r="Q14" s="526"/>
      <c r="R14" s="527">
        <v>314869</v>
      </c>
      <c r="S14" s="528"/>
      <c r="T14" s="528"/>
      <c r="U14" s="528"/>
      <c r="V14" s="529"/>
      <c r="W14" s="436"/>
      <c r="X14" s="437"/>
      <c r="Y14" s="437"/>
      <c r="Z14" s="437"/>
      <c r="AA14" s="437"/>
      <c r="AB14" s="426"/>
      <c r="AC14" s="530">
        <v>2.1</v>
      </c>
      <c r="AD14" s="531"/>
      <c r="AE14" s="531"/>
      <c r="AF14" s="531"/>
      <c r="AG14" s="532"/>
      <c r="AH14" s="530">
        <v>2.2000000000000002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83.6</v>
      </c>
      <c r="CU14" s="542"/>
      <c r="CV14" s="542"/>
      <c r="CW14" s="542"/>
      <c r="CX14" s="542"/>
      <c r="CY14" s="542"/>
      <c r="CZ14" s="542"/>
      <c r="DA14" s="543"/>
      <c r="DB14" s="541">
        <v>87</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142</v>
      </c>
      <c r="N15" s="535"/>
      <c r="O15" s="535"/>
      <c r="P15" s="535"/>
      <c r="Q15" s="536"/>
      <c r="R15" s="527">
        <v>313543</v>
      </c>
      <c r="S15" s="528"/>
      <c r="T15" s="528"/>
      <c r="U15" s="528"/>
      <c r="V15" s="529"/>
      <c r="W15" s="462" t="s">
        <v>143</v>
      </c>
      <c r="X15" s="463"/>
      <c r="Y15" s="463"/>
      <c r="Z15" s="463"/>
      <c r="AA15" s="463"/>
      <c r="AB15" s="453"/>
      <c r="AC15" s="497">
        <v>22567</v>
      </c>
      <c r="AD15" s="498"/>
      <c r="AE15" s="498"/>
      <c r="AF15" s="498"/>
      <c r="AG15" s="537"/>
      <c r="AH15" s="497">
        <v>23583</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37439724</v>
      </c>
      <c r="BO15" s="410"/>
      <c r="BP15" s="410"/>
      <c r="BQ15" s="410"/>
      <c r="BR15" s="410"/>
      <c r="BS15" s="410"/>
      <c r="BT15" s="410"/>
      <c r="BU15" s="411"/>
      <c r="BV15" s="409">
        <v>37538278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16.600000000000001</v>
      </c>
      <c r="AD16" s="531"/>
      <c r="AE16" s="531"/>
      <c r="AF16" s="531"/>
      <c r="AG16" s="532"/>
      <c r="AH16" s="530">
        <v>16.7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55765986</v>
      </c>
      <c r="BO16" s="447"/>
      <c r="BP16" s="447"/>
      <c r="BQ16" s="447"/>
      <c r="BR16" s="447"/>
      <c r="BS16" s="447"/>
      <c r="BT16" s="447"/>
      <c r="BU16" s="448"/>
      <c r="BV16" s="446">
        <v>55956160</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149</v>
      </c>
      <c r="N17" s="551"/>
      <c r="O17" s="551"/>
      <c r="P17" s="551"/>
      <c r="Q17" s="552"/>
      <c r="R17" s="547" t="s">
        <v>150</v>
      </c>
      <c r="S17" s="548"/>
      <c r="T17" s="548"/>
      <c r="U17" s="548"/>
      <c r="V17" s="549"/>
      <c r="W17" s="462" t="s">
        <v>151</v>
      </c>
      <c r="X17" s="463"/>
      <c r="Y17" s="463"/>
      <c r="Z17" s="463"/>
      <c r="AA17" s="463"/>
      <c r="AB17" s="453"/>
      <c r="AC17" s="497">
        <v>110438</v>
      </c>
      <c r="AD17" s="498"/>
      <c r="AE17" s="498"/>
      <c r="AF17" s="498"/>
      <c r="AG17" s="537"/>
      <c r="AH17" s="497">
        <v>114459</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47886637</v>
      </c>
      <c r="BO17" s="447"/>
      <c r="BP17" s="447"/>
      <c r="BQ17" s="447"/>
      <c r="BR17" s="447"/>
      <c r="BS17" s="447"/>
      <c r="BT17" s="447"/>
      <c r="BU17" s="448"/>
      <c r="BV17" s="446">
        <v>48018579</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153</v>
      </c>
      <c r="C18" s="489"/>
      <c r="D18" s="489"/>
      <c r="E18" s="558"/>
      <c r="F18" s="558"/>
      <c r="G18" s="558"/>
      <c r="H18" s="558"/>
      <c r="I18" s="558"/>
      <c r="J18" s="558"/>
      <c r="K18" s="558"/>
      <c r="L18" s="559">
        <v>906.07</v>
      </c>
      <c r="M18" s="559"/>
      <c r="N18" s="559"/>
      <c r="O18" s="559"/>
      <c r="P18" s="559"/>
      <c r="Q18" s="559"/>
      <c r="R18" s="560"/>
      <c r="S18" s="560"/>
      <c r="T18" s="560"/>
      <c r="U18" s="560"/>
      <c r="V18" s="561"/>
      <c r="W18" s="464"/>
      <c r="X18" s="465"/>
      <c r="Y18" s="465"/>
      <c r="Z18" s="465"/>
      <c r="AA18" s="465"/>
      <c r="AB18" s="456"/>
      <c r="AC18" s="562">
        <v>81.3</v>
      </c>
      <c r="AD18" s="563"/>
      <c r="AE18" s="563"/>
      <c r="AF18" s="563"/>
      <c r="AG18" s="564"/>
      <c r="AH18" s="562">
        <v>81.099999999999994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69377377</v>
      </c>
      <c r="BO18" s="447"/>
      <c r="BP18" s="447"/>
      <c r="BQ18" s="447"/>
      <c r="BR18" s="447"/>
      <c r="BS18" s="447"/>
      <c r="BT18" s="447"/>
      <c r="BU18" s="448"/>
      <c r="BV18" s="446">
        <v>68937744</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155</v>
      </c>
      <c r="C19" s="489"/>
      <c r="D19" s="489"/>
      <c r="E19" s="558"/>
      <c r="F19" s="558"/>
      <c r="G19" s="558"/>
      <c r="H19" s="558"/>
      <c r="I19" s="558"/>
      <c r="J19" s="558"/>
      <c r="K19" s="558"/>
      <c r="L19" s="566">
        <v>349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84212814</v>
      </c>
      <c r="BO19" s="447"/>
      <c r="BP19" s="447"/>
      <c r="BQ19" s="447"/>
      <c r="BR19" s="447"/>
      <c r="BS19" s="447"/>
      <c r="BT19" s="447"/>
      <c r="BU19" s="448"/>
      <c r="BV19" s="446">
        <v>84482642</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157</v>
      </c>
      <c r="C20" s="489"/>
      <c r="D20" s="489"/>
      <c r="E20" s="558"/>
      <c r="F20" s="558"/>
      <c r="G20" s="558"/>
      <c r="H20" s="558"/>
      <c r="I20" s="558"/>
      <c r="J20" s="558"/>
      <c r="K20" s="558"/>
      <c r="L20" s="566">
        <v>135318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139711099</v>
      </c>
      <c r="BO23" s="447"/>
      <c r="BP23" s="447"/>
      <c r="BQ23" s="447"/>
      <c r="BR23" s="447"/>
      <c r="BS23" s="447"/>
      <c r="BT23" s="447"/>
      <c r="BU23" s="448"/>
      <c r="BV23" s="446">
        <v>140671141</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166</v>
      </c>
      <c r="F24" s="476"/>
      <c r="G24" s="476"/>
      <c r="H24" s="476"/>
      <c r="I24" s="476"/>
      <c r="J24" s="476"/>
      <c r="K24" s="477"/>
      <c r="L24" s="497">
        <v>1</v>
      </c>
      <c r="M24" s="498"/>
      <c r="N24" s="498"/>
      <c r="O24" s="498"/>
      <c r="P24" s="537"/>
      <c r="Q24" s="497">
        <v>10557</v>
      </c>
      <c r="R24" s="498"/>
      <c r="S24" s="498"/>
      <c r="T24" s="498"/>
      <c r="U24" s="498"/>
      <c r="V24" s="537"/>
      <c r="W24" s="596"/>
      <c r="X24" s="584"/>
      <c r="Y24" s="585"/>
      <c r="Z24" s="496" t="s">
        <v>167</v>
      </c>
      <c r="AA24" s="476"/>
      <c r="AB24" s="476"/>
      <c r="AC24" s="476"/>
      <c r="AD24" s="476"/>
      <c r="AE24" s="476"/>
      <c r="AF24" s="476"/>
      <c r="AG24" s="477"/>
      <c r="AH24" s="497">
        <v>2161</v>
      </c>
      <c r="AI24" s="498"/>
      <c r="AJ24" s="498"/>
      <c r="AK24" s="498"/>
      <c r="AL24" s="537"/>
      <c r="AM24" s="497">
        <v>7083758</v>
      </c>
      <c r="AN24" s="498"/>
      <c r="AO24" s="498"/>
      <c r="AP24" s="498"/>
      <c r="AQ24" s="498"/>
      <c r="AR24" s="537"/>
      <c r="AS24" s="497">
        <v>3278</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116737579</v>
      </c>
      <c r="BO24" s="447"/>
      <c r="BP24" s="447"/>
      <c r="BQ24" s="447"/>
      <c r="BR24" s="447"/>
      <c r="BS24" s="447"/>
      <c r="BT24" s="447"/>
      <c r="BU24" s="448"/>
      <c r="BV24" s="446">
        <v>118364901</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169</v>
      </c>
      <c r="F25" s="476"/>
      <c r="G25" s="476"/>
      <c r="H25" s="476"/>
      <c r="I25" s="476"/>
      <c r="J25" s="476"/>
      <c r="K25" s="477"/>
      <c r="L25" s="497">
        <v>2</v>
      </c>
      <c r="M25" s="498"/>
      <c r="N25" s="498"/>
      <c r="O25" s="498"/>
      <c r="P25" s="537"/>
      <c r="Q25" s="497">
        <v>8540</v>
      </c>
      <c r="R25" s="498"/>
      <c r="S25" s="498"/>
      <c r="T25" s="498"/>
      <c r="U25" s="498"/>
      <c r="V25" s="537"/>
      <c r="W25" s="596"/>
      <c r="X25" s="584"/>
      <c r="Y25" s="585"/>
      <c r="Z25" s="496" t="s">
        <v>170</v>
      </c>
      <c r="AA25" s="476"/>
      <c r="AB25" s="476"/>
      <c r="AC25" s="476"/>
      <c r="AD25" s="476"/>
      <c r="AE25" s="476"/>
      <c r="AF25" s="476"/>
      <c r="AG25" s="477"/>
      <c r="AH25" s="497">
        <v>406</v>
      </c>
      <c r="AI25" s="498"/>
      <c r="AJ25" s="498"/>
      <c r="AK25" s="498"/>
      <c r="AL25" s="537"/>
      <c r="AM25" s="497">
        <v>1284178</v>
      </c>
      <c r="AN25" s="498"/>
      <c r="AO25" s="498"/>
      <c r="AP25" s="498"/>
      <c r="AQ25" s="498"/>
      <c r="AR25" s="537"/>
      <c r="AS25" s="497">
        <v>3163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13545072</v>
      </c>
      <c r="BO25" s="410"/>
      <c r="BP25" s="410"/>
      <c r="BQ25" s="410"/>
      <c r="BR25" s="410"/>
      <c r="BS25" s="410"/>
      <c r="BT25" s="410"/>
      <c r="BU25" s="411"/>
      <c r="BV25" s="409">
        <v>14964338</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172</v>
      </c>
      <c r="F26" s="476"/>
      <c r="G26" s="476"/>
      <c r="H26" s="476"/>
      <c r="I26" s="476"/>
      <c r="J26" s="476"/>
      <c r="K26" s="477"/>
      <c r="L26" s="497">
        <v>1</v>
      </c>
      <c r="M26" s="498"/>
      <c r="N26" s="498"/>
      <c r="O26" s="498"/>
      <c r="P26" s="537"/>
      <c r="Q26" s="497">
        <v>6726</v>
      </c>
      <c r="R26" s="498"/>
      <c r="S26" s="498"/>
      <c r="T26" s="498"/>
      <c r="U26" s="498"/>
      <c r="V26" s="537"/>
      <c r="W26" s="596"/>
      <c r="X26" s="584"/>
      <c r="Y26" s="585"/>
      <c r="Z26" s="496" t="s">
        <v>173</v>
      </c>
      <c r="AA26" s="606"/>
      <c r="AB26" s="606"/>
      <c r="AC26" s="606"/>
      <c r="AD26" s="606"/>
      <c r="AE26" s="606"/>
      <c r="AF26" s="606"/>
      <c r="AG26" s="607"/>
      <c r="AH26" s="497">
        <v>251</v>
      </c>
      <c r="AI26" s="498"/>
      <c r="AJ26" s="498"/>
      <c r="AK26" s="498"/>
      <c r="AL26" s="537"/>
      <c r="AM26" s="497">
        <v>911632</v>
      </c>
      <c r="AN26" s="498"/>
      <c r="AO26" s="498"/>
      <c r="AP26" s="498"/>
      <c r="AQ26" s="498"/>
      <c r="AR26" s="537"/>
      <c r="AS26" s="497">
        <v>3632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175</v>
      </c>
      <c r="F27" s="476"/>
      <c r="G27" s="476"/>
      <c r="H27" s="476"/>
      <c r="I27" s="476"/>
      <c r="J27" s="476"/>
      <c r="K27" s="477"/>
      <c r="L27" s="497">
        <v>1</v>
      </c>
      <c r="M27" s="498"/>
      <c r="N27" s="498"/>
      <c r="O27" s="498"/>
      <c r="P27" s="537"/>
      <c r="Q27" s="497">
        <v>7040</v>
      </c>
      <c r="R27" s="498"/>
      <c r="S27" s="498"/>
      <c r="T27" s="498"/>
      <c r="U27" s="498"/>
      <c r="V27" s="537"/>
      <c r="W27" s="596"/>
      <c r="X27" s="584"/>
      <c r="Y27" s="585"/>
      <c r="Z27" s="496" t="s">
        <v>176</v>
      </c>
      <c r="AA27" s="476"/>
      <c r="AB27" s="476"/>
      <c r="AC27" s="476"/>
      <c r="AD27" s="476"/>
      <c r="AE27" s="476"/>
      <c r="AF27" s="476"/>
      <c r="AG27" s="477"/>
      <c r="AH27" s="497">
        <v>83</v>
      </c>
      <c r="AI27" s="498"/>
      <c r="AJ27" s="498"/>
      <c r="AK27" s="498"/>
      <c r="AL27" s="537"/>
      <c r="AM27" s="497">
        <v>334467</v>
      </c>
      <c r="AN27" s="498"/>
      <c r="AO27" s="498"/>
      <c r="AP27" s="498"/>
      <c r="AQ27" s="498"/>
      <c r="AR27" s="537"/>
      <c r="AS27" s="497">
        <v>4030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178</v>
      </c>
      <c r="F28" s="476"/>
      <c r="G28" s="476"/>
      <c r="H28" s="476"/>
      <c r="I28" s="476"/>
      <c r="J28" s="476"/>
      <c r="K28" s="477"/>
      <c r="L28" s="497">
        <v>1</v>
      </c>
      <c r="M28" s="498"/>
      <c r="N28" s="498"/>
      <c r="O28" s="498"/>
      <c r="P28" s="537"/>
      <c r="Q28" s="497">
        <v>6550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4995780</v>
      </c>
      <c r="BO28" s="410"/>
      <c r="BP28" s="410"/>
      <c r="BQ28" s="410"/>
      <c r="BR28" s="410"/>
      <c r="BS28" s="410"/>
      <c r="BT28" s="410"/>
      <c r="BU28" s="411"/>
      <c r="BV28" s="409">
        <v>6198679</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181</v>
      </c>
      <c r="F29" s="476"/>
      <c r="G29" s="476"/>
      <c r="H29" s="476"/>
      <c r="I29" s="476"/>
      <c r="J29" s="476"/>
      <c r="K29" s="477"/>
      <c r="L29" s="497">
        <v>37</v>
      </c>
      <c r="M29" s="498"/>
      <c r="N29" s="498"/>
      <c r="O29" s="498"/>
      <c r="P29" s="537"/>
      <c r="Q29" s="497">
        <v>6250</v>
      </c>
      <c r="R29" s="498"/>
      <c r="S29" s="498"/>
      <c r="T29" s="498"/>
      <c r="U29" s="498"/>
      <c r="V29" s="537"/>
      <c r="W29" s="597"/>
      <c r="X29" s="598"/>
      <c r="Y29" s="599"/>
      <c r="Z29" s="496" t="s">
        <v>182</v>
      </c>
      <c r="AA29" s="476"/>
      <c r="AB29" s="476"/>
      <c r="AC29" s="476"/>
      <c r="AD29" s="476"/>
      <c r="AE29" s="476"/>
      <c r="AF29" s="476"/>
      <c r="AG29" s="477"/>
      <c r="AH29" s="497">
        <v>2244</v>
      </c>
      <c r="AI29" s="498"/>
      <c r="AJ29" s="498"/>
      <c r="AK29" s="498"/>
      <c r="AL29" s="537"/>
      <c r="AM29" s="497">
        <v>7418225</v>
      </c>
      <c r="AN29" s="498"/>
      <c r="AO29" s="498"/>
      <c r="AP29" s="498"/>
      <c r="AQ29" s="498"/>
      <c r="AR29" s="537"/>
      <c r="AS29" s="497">
        <v>3306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6043754</v>
      </c>
      <c r="BO29" s="447"/>
      <c r="BP29" s="447"/>
      <c r="BQ29" s="447"/>
      <c r="BR29" s="447"/>
      <c r="BS29" s="447"/>
      <c r="BT29" s="447"/>
      <c r="BU29" s="448"/>
      <c r="BV29" s="446">
        <v>7152679</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9411271</v>
      </c>
      <c r="BO30" s="620"/>
      <c r="BP30" s="620"/>
      <c r="BQ30" s="620"/>
      <c r="BR30" s="620"/>
      <c r="BS30" s="620"/>
      <c r="BT30" s="620"/>
      <c r="BU30" s="621"/>
      <c r="BV30" s="619">
        <v>9719187</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185</v>
      </c>
      <c r="D32" s="189"/>
      <c r="E32" s="189"/>
      <c r="F32" s="186"/>
      <c r="G32" s="186"/>
      <c r="H32" s="186"/>
      <c r="I32" s="186"/>
      <c r="J32" s="186"/>
      <c r="K32" s="186"/>
      <c r="L32" s="186"/>
      <c r="M32" s="186"/>
      <c r="N32" s="186"/>
      <c r="O32" s="186"/>
      <c r="P32" s="186"/>
      <c r="Q32" s="186"/>
      <c r="R32" s="186"/>
      <c r="S32" s="186"/>
      <c r="T32" s="186"/>
      <c r="U32" s="186" t="s">
        <v>186</v>
      </c>
      <c r="V32" s="186"/>
      <c r="W32" s="186"/>
      <c r="X32" s="186"/>
      <c r="Y32" s="186"/>
      <c r="Z32" s="186"/>
      <c r="AA32" s="186"/>
      <c r="AB32" s="186"/>
      <c r="AC32" s="186"/>
      <c r="AD32" s="186"/>
      <c r="AE32" s="186"/>
      <c r="AF32" s="186"/>
      <c r="AG32" s="186"/>
      <c r="AH32" s="186"/>
      <c r="AI32" s="186"/>
      <c r="AJ32" s="186"/>
      <c r="AK32" s="186"/>
      <c r="AL32" s="186"/>
      <c r="AM32" s="190" t="s">
        <v>187</v>
      </c>
      <c r="AN32" s="186"/>
      <c r="AO32" s="186"/>
      <c r="AP32" s="186"/>
      <c r="AQ32" s="186"/>
      <c r="AR32" s="186"/>
      <c r="AS32" s="190"/>
      <c r="AT32" s="190"/>
      <c r="AU32" s="190"/>
      <c r="AV32" s="190"/>
      <c r="AW32" s="190"/>
      <c r="AX32" s="190"/>
      <c r="AY32" s="190"/>
      <c r="AZ32" s="190"/>
      <c r="BA32" s="190"/>
      <c r="BB32" s="186"/>
      <c r="BC32" s="190"/>
      <c r="BD32" s="186"/>
      <c r="BE32" s="190" t="s">
        <v>188</v>
      </c>
      <c r="BF32" s="186"/>
      <c r="BG32" s="186"/>
      <c r="BH32" s="186"/>
      <c r="BI32" s="186"/>
      <c r="BJ32" s="190"/>
      <c r="BK32" s="190"/>
      <c r="BL32" s="190"/>
      <c r="BM32" s="190"/>
      <c r="BN32" s="190"/>
      <c r="BO32" s="190"/>
      <c r="BP32" s="190"/>
      <c r="BQ32" s="190"/>
      <c r="BR32" s="186"/>
      <c r="BS32" s="186"/>
      <c r="BT32" s="186"/>
      <c r="BU32" s="186"/>
      <c r="BV32" s="186"/>
      <c r="BW32" s="186" t="s">
        <v>189</v>
      </c>
      <c r="BX32" s="186"/>
      <c r="BY32" s="186"/>
      <c r="BZ32" s="186"/>
      <c r="CA32" s="186"/>
      <c r="CB32" s="190"/>
      <c r="CC32" s="190"/>
      <c r="CD32" s="190"/>
      <c r="CE32" s="190"/>
      <c r="CF32" s="190"/>
      <c r="CG32" s="190"/>
      <c r="CH32" s="190"/>
      <c r="CI32" s="190"/>
      <c r="CJ32" s="190"/>
      <c r="CK32" s="190"/>
      <c r="CL32" s="190"/>
      <c r="CM32" s="190"/>
      <c r="CN32" s="190"/>
      <c r="CO32" s="190" t="s">
        <v>190</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191</v>
      </c>
      <c r="D33" s="470"/>
      <c r="E33" s="435" t="s">
        <v>192</v>
      </c>
      <c r="F33" s="435"/>
      <c r="G33" s="435"/>
      <c r="H33" s="435"/>
      <c r="I33" s="435"/>
      <c r="J33" s="435"/>
      <c r="K33" s="435"/>
      <c r="L33" s="435"/>
      <c r="M33" s="435"/>
      <c r="N33" s="435"/>
      <c r="O33" s="435"/>
      <c r="P33" s="435"/>
      <c r="Q33" s="435"/>
      <c r="R33" s="435"/>
      <c r="S33" s="435"/>
      <c r="T33" s="191"/>
      <c r="U33" s="470" t="s">
        <v>193</v>
      </c>
      <c r="V33" s="470"/>
      <c r="W33" s="435" t="s">
        <v>192</v>
      </c>
      <c r="X33" s="435"/>
      <c r="Y33" s="435"/>
      <c r="Z33" s="435"/>
      <c r="AA33" s="435"/>
      <c r="AB33" s="435"/>
      <c r="AC33" s="435"/>
      <c r="AD33" s="435"/>
      <c r="AE33" s="435"/>
      <c r="AF33" s="435"/>
      <c r="AG33" s="435"/>
      <c r="AH33" s="435"/>
      <c r="AI33" s="435"/>
      <c r="AJ33" s="435"/>
      <c r="AK33" s="435"/>
      <c r="AL33" s="191"/>
      <c r="AM33" s="470" t="s">
        <v>193</v>
      </c>
      <c r="AN33" s="470"/>
      <c r="AO33" s="435" t="s">
        <v>192</v>
      </c>
      <c r="AP33" s="435"/>
      <c r="AQ33" s="435"/>
      <c r="AR33" s="435"/>
      <c r="AS33" s="435"/>
      <c r="AT33" s="435"/>
      <c r="AU33" s="435"/>
      <c r="AV33" s="435"/>
      <c r="AW33" s="435"/>
      <c r="AX33" s="435"/>
      <c r="AY33" s="435"/>
      <c r="AZ33" s="435"/>
      <c r="BA33" s="435"/>
      <c r="BB33" s="435"/>
      <c r="BC33" s="435"/>
      <c r="BD33" s="192"/>
      <c r="BE33" s="435" t="s">
        <v>194</v>
      </c>
      <c r="BF33" s="435"/>
      <c r="BG33" s="435" t="s">
        <v>195</v>
      </c>
      <c r="BH33" s="435"/>
      <c r="BI33" s="435"/>
      <c r="BJ33" s="435"/>
      <c r="BK33" s="435"/>
      <c r="BL33" s="435"/>
      <c r="BM33" s="435"/>
      <c r="BN33" s="435"/>
      <c r="BO33" s="435"/>
      <c r="BP33" s="435"/>
      <c r="BQ33" s="435"/>
      <c r="BR33" s="435"/>
      <c r="BS33" s="435"/>
      <c r="BT33" s="435"/>
      <c r="BU33" s="435"/>
      <c r="BV33" s="192"/>
      <c r="BW33" s="470" t="s">
        <v>194</v>
      </c>
      <c r="BX33" s="470"/>
      <c r="BY33" s="435" t="s">
        <v>196</v>
      </c>
      <c r="BZ33" s="435"/>
      <c r="CA33" s="435"/>
      <c r="CB33" s="435"/>
      <c r="CC33" s="435"/>
      <c r="CD33" s="435"/>
      <c r="CE33" s="435"/>
      <c r="CF33" s="435"/>
      <c r="CG33" s="435"/>
      <c r="CH33" s="435"/>
      <c r="CI33" s="435"/>
      <c r="CJ33" s="435"/>
      <c r="CK33" s="435"/>
      <c r="CL33" s="435"/>
      <c r="CM33" s="435"/>
      <c r="CN33" s="191"/>
      <c r="CO33" s="470" t="s">
        <v>191</v>
      </c>
      <c r="CP33" s="470"/>
      <c r="CQ33" s="435" t="s">
        <v>197</v>
      </c>
      <c r="CR33" s="435"/>
      <c r="CS33" s="435"/>
      <c r="CT33" s="435"/>
      <c r="CU33" s="435"/>
      <c r="CV33" s="435"/>
      <c r="CW33" s="435"/>
      <c r="CX33" s="435"/>
      <c r="CY33" s="435"/>
      <c r="CZ33" s="435"/>
      <c r="DA33" s="435"/>
      <c r="DB33" s="435"/>
      <c r="DC33" s="435"/>
      <c r="DD33" s="435"/>
      <c r="DE33" s="435"/>
      <c r="DF33" s="191"/>
      <c r="DG33" s="631" t="s">
        <v>198</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8</v>
      </c>
      <c r="V34" s="632"/>
      <c r="W34" s="633" t="str">
        <f>IF('各会計、関係団体の財政状況及び健全化判断比率'!B28="","",'各会計、関係団体の財政状況及び健全化判断比率'!B28)</f>
        <v>国民健康保険事業会計</v>
      </c>
      <c r="X34" s="633"/>
      <c r="Y34" s="633"/>
      <c r="Z34" s="633"/>
      <c r="AA34" s="633"/>
      <c r="AB34" s="633"/>
      <c r="AC34" s="633"/>
      <c r="AD34" s="633"/>
      <c r="AE34" s="633"/>
      <c r="AF34" s="633"/>
      <c r="AG34" s="633"/>
      <c r="AH34" s="633"/>
      <c r="AI34" s="633"/>
      <c r="AJ34" s="633"/>
      <c r="AK34" s="633"/>
      <c r="AL34" s="189"/>
      <c r="AM34" s="632">
        <f>IF(AO34="","",MAX(C34:D43,U34:V43)+1)</f>
        <v>11</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9"/>
      <c r="BE34" s="632">
        <f>IF(BG34="","",MAX(C34:D43,U34:V43,AM34:AN43)+1)</f>
        <v>14</v>
      </c>
      <c r="BF34" s="632"/>
      <c r="BG34" s="633" t="str">
        <f>IF('各会計、関係団体の財政状況及び健全化判断比率'!B34="","",'各会計、関係団体の財政状況及び健全化判断比率'!B34)</f>
        <v>秋田市中央卸売市場会計</v>
      </c>
      <c r="BH34" s="633"/>
      <c r="BI34" s="633"/>
      <c r="BJ34" s="633"/>
      <c r="BK34" s="633"/>
      <c r="BL34" s="633"/>
      <c r="BM34" s="633"/>
      <c r="BN34" s="633"/>
      <c r="BO34" s="633"/>
      <c r="BP34" s="633"/>
      <c r="BQ34" s="633"/>
      <c r="BR34" s="633"/>
      <c r="BS34" s="633"/>
      <c r="BT34" s="633"/>
      <c r="BU34" s="633"/>
      <c r="BV34" s="189"/>
      <c r="BW34" s="632">
        <f>IF(BY34="","",MAX(C34:D43,U34:V43,AM34:AN43,BE34:BF43)+1)</f>
        <v>18</v>
      </c>
      <c r="BX34" s="632"/>
      <c r="BY34" s="633" t="str">
        <f>IF('各会計、関係団体の財政状況及び健全化判断比率'!B68="","",'各会計、関係団体の財政状況及び健全化判断比率'!B68)</f>
        <v>秋田県市町村総合事務組合（一般会計）</v>
      </c>
      <c r="BZ34" s="633"/>
      <c r="CA34" s="633"/>
      <c r="CB34" s="633"/>
      <c r="CC34" s="633"/>
      <c r="CD34" s="633"/>
      <c r="CE34" s="633"/>
      <c r="CF34" s="633"/>
      <c r="CG34" s="633"/>
      <c r="CH34" s="633"/>
      <c r="CI34" s="633"/>
      <c r="CJ34" s="633"/>
      <c r="CK34" s="633"/>
      <c r="CL34" s="633"/>
      <c r="CM34" s="633"/>
      <c r="CN34" s="189"/>
      <c r="CO34" s="632">
        <f>IF(CQ34="","",MAX(C34:D43,U34:V43,AM34:AN43,BE34:BF43,BW34:BX43)+1)</f>
        <v>22</v>
      </c>
      <c r="CP34" s="632"/>
      <c r="CQ34" s="633" t="str">
        <f>IF('各会計、関係団体の財政状況及び健全化判断比率'!BS7="","",'各会計、関係団体の財政状況及び健全化判断比率'!BS7)</f>
        <v>秋田市駐車場公社</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x14ac:dyDescent="0.15">
      <c r="A35" s="162"/>
      <c r="B35" s="188"/>
      <c r="C35" s="632">
        <f>IF(E35="","",C34+1)</f>
        <v>2</v>
      </c>
      <c r="D35" s="632"/>
      <c r="E35" s="633" t="str">
        <f>IF('各会計、関係団体の財政状況及び健全化判断比率'!B8="","",'各会計、関係団体の財政状況及び健全化判断比率'!B8)</f>
        <v>土地区画整理会計</v>
      </c>
      <c r="F35" s="633"/>
      <c r="G35" s="633"/>
      <c r="H35" s="633"/>
      <c r="I35" s="633"/>
      <c r="J35" s="633"/>
      <c r="K35" s="633"/>
      <c r="L35" s="633"/>
      <c r="M35" s="633"/>
      <c r="N35" s="633"/>
      <c r="O35" s="633"/>
      <c r="P35" s="633"/>
      <c r="Q35" s="633"/>
      <c r="R35" s="633"/>
      <c r="S35" s="633"/>
      <c r="T35" s="189"/>
      <c r="U35" s="632">
        <f>IF(W35="","",U34+1)</f>
        <v>9</v>
      </c>
      <c r="V35" s="632"/>
      <c r="W35" s="633" t="str">
        <f>IF('各会計、関係団体の財政状況及び健全化判断比率'!B29="","",'各会計、関係団体の財政状況及び健全化判断比率'!B29)</f>
        <v>介護保険事業会計</v>
      </c>
      <c r="X35" s="633"/>
      <c r="Y35" s="633"/>
      <c r="Z35" s="633"/>
      <c r="AA35" s="633"/>
      <c r="AB35" s="633"/>
      <c r="AC35" s="633"/>
      <c r="AD35" s="633"/>
      <c r="AE35" s="633"/>
      <c r="AF35" s="633"/>
      <c r="AG35" s="633"/>
      <c r="AH35" s="633"/>
      <c r="AI35" s="633"/>
      <c r="AJ35" s="633"/>
      <c r="AK35" s="633"/>
      <c r="AL35" s="189"/>
      <c r="AM35" s="632">
        <f t="shared" ref="AM35:AM43" si="0">IF(AO35="","",AM34+1)</f>
        <v>12</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89"/>
      <c r="BE35" s="632">
        <f t="shared" ref="BE35:BE43" si="1">IF(BG35="","",BE34+1)</f>
        <v>15</v>
      </c>
      <c r="BF35" s="632"/>
      <c r="BG35" s="633" t="str">
        <f>IF('各会計、関係団体の財政状況及び健全化判断比率'!B35="","",'各会計、関係団体の財政状況及び健全化判断比率'!B35)</f>
        <v>秋田市公設地方卸売市場会計</v>
      </c>
      <c r="BH35" s="633"/>
      <c r="BI35" s="633"/>
      <c r="BJ35" s="633"/>
      <c r="BK35" s="633"/>
      <c r="BL35" s="633"/>
      <c r="BM35" s="633"/>
      <c r="BN35" s="633"/>
      <c r="BO35" s="633"/>
      <c r="BP35" s="633"/>
      <c r="BQ35" s="633"/>
      <c r="BR35" s="633"/>
      <c r="BS35" s="633"/>
      <c r="BT35" s="633"/>
      <c r="BU35" s="633"/>
      <c r="BV35" s="189"/>
      <c r="BW35" s="632">
        <f t="shared" ref="BW35:BW43" si="2">IF(BY35="","",BW34+1)</f>
        <v>19</v>
      </c>
      <c r="BX35" s="632"/>
      <c r="BY35" s="633" t="str">
        <f>IF('各会計、関係団体の財政状況及び健全化判断比率'!B69="","",'各会計、関係団体の財政状況及び健全化判断比率'!B69)</f>
        <v>秋田県市町村会館管理組合</v>
      </c>
      <c r="BZ35" s="633"/>
      <c r="CA35" s="633"/>
      <c r="CB35" s="633"/>
      <c r="CC35" s="633"/>
      <c r="CD35" s="633"/>
      <c r="CE35" s="633"/>
      <c r="CF35" s="633"/>
      <c r="CG35" s="633"/>
      <c r="CH35" s="633"/>
      <c r="CI35" s="633"/>
      <c r="CJ35" s="633"/>
      <c r="CK35" s="633"/>
      <c r="CL35" s="633"/>
      <c r="CM35" s="633"/>
      <c r="CN35" s="189"/>
      <c r="CO35" s="632">
        <f t="shared" ref="CO35:CO43" si="3">IF(CQ35="","",CO34+1)</f>
        <v>23</v>
      </c>
      <c r="CP35" s="632"/>
      <c r="CQ35" s="633" t="str">
        <f>IF('各会計、関係団体の財政状況及び健全化判断比率'!BS8="","",'各会計、関係団体の財政状況及び健全化判断比率'!BS8)</f>
        <v>太平山観光開発</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f>IF(E36="","",C35+1)</f>
        <v>3</v>
      </c>
      <c r="D36" s="632"/>
      <c r="E36" s="633" t="str">
        <f>IF('各会計、関係団体の財政状況及び健全化判断比率'!B9="","",'各会計、関係団体の財政状況及び健全化判断比率'!B9)</f>
        <v>市有林会計</v>
      </c>
      <c r="F36" s="633"/>
      <c r="G36" s="633"/>
      <c r="H36" s="633"/>
      <c r="I36" s="633"/>
      <c r="J36" s="633"/>
      <c r="K36" s="633"/>
      <c r="L36" s="633"/>
      <c r="M36" s="633"/>
      <c r="N36" s="633"/>
      <c r="O36" s="633"/>
      <c r="P36" s="633"/>
      <c r="Q36" s="633"/>
      <c r="R36" s="633"/>
      <c r="S36" s="633"/>
      <c r="T36" s="189"/>
      <c r="U36" s="632">
        <f t="shared" ref="U36:U43" si="4">IF(W36="","",U35+1)</f>
        <v>10</v>
      </c>
      <c r="V36" s="632"/>
      <c r="W36" s="633" t="str">
        <f>IF('各会計、関係団体の財政状況及び健全化判断比率'!B30="","",'各会計、関係団体の財政状況及び健全化判断比率'!B30)</f>
        <v>後期高齢者医療事業会計</v>
      </c>
      <c r="X36" s="633"/>
      <c r="Y36" s="633"/>
      <c r="Z36" s="633"/>
      <c r="AA36" s="633"/>
      <c r="AB36" s="633"/>
      <c r="AC36" s="633"/>
      <c r="AD36" s="633"/>
      <c r="AE36" s="633"/>
      <c r="AF36" s="633"/>
      <c r="AG36" s="633"/>
      <c r="AH36" s="633"/>
      <c r="AI36" s="633"/>
      <c r="AJ36" s="633"/>
      <c r="AK36" s="633"/>
      <c r="AL36" s="189"/>
      <c r="AM36" s="632">
        <f t="shared" si="0"/>
        <v>13</v>
      </c>
      <c r="AN36" s="632"/>
      <c r="AO36" s="633" t="str">
        <f>IF('各会計、関係団体の財政状況及び健全化判断比率'!B33="","",'各会計、関係団体の財政状況及び健全化判断比率'!B33)</f>
        <v>農業集落排水事業会計</v>
      </c>
      <c r="AP36" s="633"/>
      <c r="AQ36" s="633"/>
      <c r="AR36" s="633"/>
      <c r="AS36" s="633"/>
      <c r="AT36" s="633"/>
      <c r="AU36" s="633"/>
      <c r="AV36" s="633"/>
      <c r="AW36" s="633"/>
      <c r="AX36" s="633"/>
      <c r="AY36" s="633"/>
      <c r="AZ36" s="633"/>
      <c r="BA36" s="633"/>
      <c r="BB36" s="633"/>
      <c r="BC36" s="633"/>
      <c r="BD36" s="189"/>
      <c r="BE36" s="632">
        <f t="shared" si="1"/>
        <v>16</v>
      </c>
      <c r="BF36" s="632"/>
      <c r="BG36" s="633" t="str">
        <f>IF('各会計、関係団体の財政状況及び健全化判断比率'!B36="","",'各会計、関係団体の財政状況及び健全化判断比率'!B36)</f>
        <v>秋田市大森山動物園会計</v>
      </c>
      <c r="BH36" s="633"/>
      <c r="BI36" s="633"/>
      <c r="BJ36" s="633"/>
      <c r="BK36" s="633"/>
      <c r="BL36" s="633"/>
      <c r="BM36" s="633"/>
      <c r="BN36" s="633"/>
      <c r="BO36" s="633"/>
      <c r="BP36" s="633"/>
      <c r="BQ36" s="633"/>
      <c r="BR36" s="633"/>
      <c r="BS36" s="633"/>
      <c r="BT36" s="633"/>
      <c r="BU36" s="633"/>
      <c r="BV36" s="189"/>
      <c r="BW36" s="632">
        <f t="shared" si="2"/>
        <v>20</v>
      </c>
      <c r="BX36" s="632"/>
      <c r="BY36" s="633" t="str">
        <f>IF('各会計、関係団体の財政状況及び健全化判断比率'!B70="","",'各会計、関係団体の財政状況及び健全化判断比率'!B70)</f>
        <v>秋田県後期高齢者医療広域連合（一般会計）</v>
      </c>
      <c r="BZ36" s="633"/>
      <c r="CA36" s="633"/>
      <c r="CB36" s="633"/>
      <c r="CC36" s="633"/>
      <c r="CD36" s="633"/>
      <c r="CE36" s="633"/>
      <c r="CF36" s="633"/>
      <c r="CG36" s="633"/>
      <c r="CH36" s="633"/>
      <c r="CI36" s="633"/>
      <c r="CJ36" s="633"/>
      <c r="CK36" s="633"/>
      <c r="CL36" s="633"/>
      <c r="CM36" s="633"/>
      <c r="CN36" s="189"/>
      <c r="CO36" s="632">
        <f t="shared" si="3"/>
        <v>24</v>
      </c>
      <c r="CP36" s="632"/>
      <c r="CQ36" s="633" t="str">
        <f>IF('各会計、関係団体の財政状況及び健全化判断比率'!BS9="","",'各会計、関係団体の財政状況及び健全化判断比率'!BS9)</f>
        <v>秋田市勤労者福祉振興協会</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x14ac:dyDescent="0.15">
      <c r="A37" s="162"/>
      <c r="B37" s="188"/>
      <c r="C37" s="632">
        <f>IF(E37="","",C36+1)</f>
        <v>4</v>
      </c>
      <c r="D37" s="632"/>
      <c r="E37" s="633" t="str">
        <f>IF('各会計、関係団体の財政状況及び健全化判断比率'!B10="","",'各会計、関係団体の財政状況及び健全化判断比率'!B10)</f>
        <v>市営墓地会計</v>
      </c>
      <c r="F37" s="633"/>
      <c r="G37" s="633"/>
      <c r="H37" s="633"/>
      <c r="I37" s="633"/>
      <c r="J37" s="633"/>
      <c r="K37" s="633"/>
      <c r="L37" s="633"/>
      <c r="M37" s="633"/>
      <c r="N37" s="633"/>
      <c r="O37" s="633"/>
      <c r="P37" s="633"/>
      <c r="Q37" s="633"/>
      <c r="R37" s="633"/>
      <c r="S37" s="633"/>
      <c r="T37" s="189"/>
      <c r="U37" s="632" t="str">
        <f t="shared" si="4"/>
        <v/>
      </c>
      <c r="V37" s="632"/>
      <c r="W37" s="633"/>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f t="shared" si="1"/>
        <v>17</v>
      </c>
      <c r="BF37" s="632"/>
      <c r="BG37" s="633" t="str">
        <f>IF('各会計、関係団体の財政状況及び健全化判断比率'!B37="","",'各会計、関係団体の財政状況及び健全化判断比率'!B37)</f>
        <v>秋田市廃棄物発電会計</v>
      </c>
      <c r="BH37" s="633"/>
      <c r="BI37" s="633"/>
      <c r="BJ37" s="633"/>
      <c r="BK37" s="633"/>
      <c r="BL37" s="633"/>
      <c r="BM37" s="633"/>
      <c r="BN37" s="633"/>
      <c r="BO37" s="633"/>
      <c r="BP37" s="633"/>
      <c r="BQ37" s="633"/>
      <c r="BR37" s="633"/>
      <c r="BS37" s="633"/>
      <c r="BT37" s="633"/>
      <c r="BU37" s="633"/>
      <c r="BV37" s="189"/>
      <c r="BW37" s="632">
        <f t="shared" si="2"/>
        <v>21</v>
      </c>
      <c r="BX37" s="632"/>
      <c r="BY37" s="633" t="str">
        <f>IF('各会計、関係団体の財政状況及び健全化判断比率'!B71="","",'各会計、関係団体の財政状況及び健全化判断比率'!B71)</f>
        <v>秋田県後期高齢者医療広域連合（後期高齢者医療特別会計）</v>
      </c>
      <c r="BZ37" s="633"/>
      <c r="CA37" s="633"/>
      <c r="CB37" s="633"/>
      <c r="CC37" s="633"/>
      <c r="CD37" s="633"/>
      <c r="CE37" s="633"/>
      <c r="CF37" s="633"/>
      <c r="CG37" s="633"/>
      <c r="CH37" s="633"/>
      <c r="CI37" s="633"/>
      <c r="CJ37" s="633"/>
      <c r="CK37" s="633"/>
      <c r="CL37" s="633"/>
      <c r="CM37" s="633"/>
      <c r="CN37" s="189"/>
      <c r="CO37" s="632">
        <f t="shared" si="3"/>
        <v>25</v>
      </c>
      <c r="CP37" s="632"/>
      <c r="CQ37" s="633" t="str">
        <f>IF('各会計、関係団体の財政状況及び健全化判断比率'!BS10="","",'各会計、関係団体の財政状況及び健全化判断比率'!BS10)</f>
        <v>秋田観光コンベンション協会</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f t="shared" ref="C38:C43" si="5">IF(E38="","",C37+1)</f>
        <v>5</v>
      </c>
      <c r="D38" s="632"/>
      <c r="E38" s="633" t="str">
        <f>IF('各会計、関係団体の財政状況及び健全化判断比率'!B11="","",'各会計、関係団体の財政状況及び健全化判断比率'!B11)</f>
        <v>母子父子寡婦福祉資金貸付事業会計</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t="str">
        <f t="shared" si="1"/>
        <v/>
      </c>
      <c r="BF38" s="632"/>
      <c r="BG38" s="633"/>
      <c r="BH38" s="633"/>
      <c r="BI38" s="633"/>
      <c r="BJ38" s="633"/>
      <c r="BK38" s="633"/>
      <c r="BL38" s="633"/>
      <c r="BM38" s="633"/>
      <c r="BN38" s="633"/>
      <c r="BO38" s="633"/>
      <c r="BP38" s="633"/>
      <c r="BQ38" s="633"/>
      <c r="BR38" s="633"/>
      <c r="BS38" s="633"/>
      <c r="BT38" s="633"/>
      <c r="BU38" s="633"/>
      <c r="BV38" s="189"/>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89"/>
      <c r="CO38" s="632">
        <f t="shared" si="3"/>
        <v>26</v>
      </c>
      <c r="CP38" s="632"/>
      <c r="CQ38" s="633" t="str">
        <f>IF('各会計、関係団体の財政状況及び健全化判断比率'!BS11="","",'各会計、関係団体の財政状況及び健全化判断比率'!BS11)</f>
        <v>秋田市学校給食会</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f t="shared" si="5"/>
        <v>6</v>
      </c>
      <c r="D39" s="632"/>
      <c r="E39" s="633" t="str">
        <f>IF('各会計、関係団体の財政状況及び健全化判断比率'!B12="","",'各会計、関係団体の財政状況及び健全化判断比率'!B12)</f>
        <v>病院事業債管理会計</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89"/>
      <c r="CO39" s="632">
        <f t="shared" si="3"/>
        <v>27</v>
      </c>
      <c r="CP39" s="632"/>
      <c r="CQ39" s="633" t="str">
        <f>IF('各会計、関係団体の財政状況及び健全化判断比率'!BS12="","",'各会計、関係団体の財政状況及び健全化判断比率'!BS12)</f>
        <v>河辺地域振興</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f t="shared" si="5"/>
        <v>7</v>
      </c>
      <c r="D40" s="632"/>
      <c r="E40" s="633" t="str">
        <f>IF('各会計、関係団体の財政状況及び健全化判断比率'!B13="","",'各会計、関係団体の財政状況及び健全化判断比率'!B13)</f>
        <v>学校給食費会計</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9"/>
      <c r="CO40" s="632">
        <f t="shared" si="3"/>
        <v>28</v>
      </c>
      <c r="CP40" s="632"/>
      <c r="CQ40" s="633" t="str">
        <f>IF('各会計、関係団体の財政状況及び健全化判断比率'!BS13="","",'各会計、関係団体の財政状況及び健全化判断比率'!BS13)</f>
        <v>雄和振興公社</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9"/>
      <c r="CO41" s="632">
        <f t="shared" si="3"/>
        <v>29</v>
      </c>
      <c r="CP41" s="632"/>
      <c r="CQ41" s="633" t="str">
        <f>IF('各会計、関係団体の財政状況及び健全化判断比率'!BS14="","",'各会計、関係団体の財政状況及び健全化判断比率'!BS14)</f>
        <v>秋田市総合振興公社</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9"/>
      <c r="CO42" s="632">
        <f t="shared" si="3"/>
        <v>30</v>
      </c>
      <c r="CP42" s="632"/>
      <c r="CQ42" s="633" t="str">
        <f>IF('各会計、関係団体の財政状況及び健全化判断比率'!BS15="","",'各会計、関係団体の財政状況及び健全化判断比率'!BS15)</f>
        <v>公立大学法人秋田公立美術大学</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f t="shared" si="3"/>
        <v>31</v>
      </c>
      <c r="CP43" s="632"/>
      <c r="CQ43" s="633" t="str">
        <f>IF('各会計、関係団体の財政状況及び健全化判断比率'!BS16="","",'各会計、関係団体の財政状況及び健全化判断比率'!BS16)</f>
        <v>公立大学法人国際教養大学</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199</v>
      </c>
      <c r="C46" s="161"/>
      <c r="D46" s="161"/>
      <c r="E46" s="161" t="s">
        <v>200</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201</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202</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203</v>
      </c>
    </row>
    <row r="50" spans="5:5" x14ac:dyDescent="0.15">
      <c r="E50" s="163" t="s">
        <v>204</v>
      </c>
    </row>
    <row r="51" spans="5:5" x14ac:dyDescent="0.15">
      <c r="E51" s="163" t="s">
        <v>205</v>
      </c>
    </row>
    <row r="52" spans="5:5" x14ac:dyDescent="0.15">
      <c r="E52" s="163" t="s">
        <v>206</v>
      </c>
    </row>
    <row r="53" spans="5:5" x14ac:dyDescent="0.15">
      <c r="E53" s="163"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YwhWqd3uk/e4LtcRrRI9EcpHRhlwM3si4EoXeO1bhySJRb8sL3/PQxaF/CunxEaM5BP9Z7AJtYV85/aJfYjSQ==" saltValue="+Fef7uXAzcjWDniEGcV5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24" t="s">
        <v>579</v>
      </c>
      <c r="D34" s="1224"/>
      <c r="E34" s="1225"/>
      <c r="F34" s="32">
        <v>9.15</v>
      </c>
      <c r="G34" s="33">
        <v>10.24</v>
      </c>
      <c r="H34" s="33">
        <v>11.92</v>
      </c>
      <c r="I34" s="33">
        <v>13.62</v>
      </c>
      <c r="J34" s="34">
        <v>14.95</v>
      </c>
      <c r="K34" s="22"/>
      <c r="L34" s="22"/>
      <c r="M34" s="22"/>
      <c r="N34" s="22"/>
      <c r="O34" s="22"/>
      <c r="P34" s="22"/>
    </row>
    <row r="35" spans="1:16" ht="39" customHeight="1" x14ac:dyDescent="0.15">
      <c r="A35" s="22"/>
      <c r="B35" s="35"/>
      <c r="C35" s="1218" t="s">
        <v>580</v>
      </c>
      <c r="D35" s="1219"/>
      <c r="E35" s="1220"/>
      <c r="F35" s="36">
        <v>3.76</v>
      </c>
      <c r="G35" s="37">
        <v>4.42</v>
      </c>
      <c r="H35" s="37">
        <v>4.87</v>
      </c>
      <c r="I35" s="37">
        <v>5.28</v>
      </c>
      <c r="J35" s="38">
        <v>5.25</v>
      </c>
      <c r="K35" s="22"/>
      <c r="L35" s="22"/>
      <c r="M35" s="22"/>
      <c r="N35" s="22"/>
      <c r="O35" s="22"/>
      <c r="P35" s="22"/>
    </row>
    <row r="36" spans="1:16" ht="39" customHeight="1" x14ac:dyDescent="0.15">
      <c r="A36" s="22"/>
      <c r="B36" s="35"/>
      <c r="C36" s="1218" t="s">
        <v>581</v>
      </c>
      <c r="D36" s="1219"/>
      <c r="E36" s="1220"/>
      <c r="F36" s="36">
        <v>2.0099999999999998</v>
      </c>
      <c r="G36" s="37">
        <v>2.57</v>
      </c>
      <c r="H36" s="37">
        <v>1.97</v>
      </c>
      <c r="I36" s="37">
        <v>2.0099999999999998</v>
      </c>
      <c r="J36" s="38">
        <v>2.09</v>
      </c>
      <c r="K36" s="22"/>
      <c r="L36" s="22"/>
      <c r="M36" s="22"/>
      <c r="N36" s="22"/>
      <c r="O36" s="22"/>
      <c r="P36" s="22"/>
    </row>
    <row r="37" spans="1:16" ht="39" customHeight="1" x14ac:dyDescent="0.15">
      <c r="A37" s="22"/>
      <c r="B37" s="35"/>
      <c r="C37" s="1218" t="s">
        <v>582</v>
      </c>
      <c r="D37" s="1219"/>
      <c r="E37" s="1220"/>
      <c r="F37" s="36">
        <v>0.32</v>
      </c>
      <c r="G37" s="37">
        <v>0</v>
      </c>
      <c r="H37" s="37">
        <v>0.7</v>
      </c>
      <c r="I37" s="37">
        <v>1.52</v>
      </c>
      <c r="J37" s="38">
        <v>2</v>
      </c>
      <c r="K37" s="22"/>
      <c r="L37" s="22"/>
      <c r="M37" s="22"/>
      <c r="N37" s="22"/>
      <c r="O37" s="22"/>
      <c r="P37" s="22"/>
    </row>
    <row r="38" spans="1:16" ht="39" customHeight="1" x14ac:dyDescent="0.15">
      <c r="A38" s="22"/>
      <c r="B38" s="35"/>
      <c r="C38" s="1218" t="s">
        <v>583</v>
      </c>
      <c r="D38" s="1219"/>
      <c r="E38" s="1220"/>
      <c r="F38" s="36">
        <v>0.73</v>
      </c>
      <c r="G38" s="37">
        <v>0.89</v>
      </c>
      <c r="H38" s="37">
        <v>0.64</v>
      </c>
      <c r="I38" s="37">
        <v>1.46</v>
      </c>
      <c r="J38" s="38">
        <v>0.87</v>
      </c>
      <c r="K38" s="22"/>
      <c r="L38" s="22"/>
      <c r="M38" s="22"/>
      <c r="N38" s="22"/>
      <c r="O38" s="22"/>
      <c r="P38" s="22"/>
    </row>
    <row r="39" spans="1:16" ht="39" customHeight="1" x14ac:dyDescent="0.15">
      <c r="A39" s="22"/>
      <c r="B39" s="35"/>
      <c r="C39" s="1218" t="s">
        <v>584</v>
      </c>
      <c r="D39" s="1219"/>
      <c r="E39" s="1220"/>
      <c r="F39" s="36">
        <v>0.53</v>
      </c>
      <c r="G39" s="37">
        <v>0.62</v>
      </c>
      <c r="H39" s="37">
        <v>0.73</v>
      </c>
      <c r="I39" s="37">
        <v>0.82</v>
      </c>
      <c r="J39" s="38">
        <v>0.86</v>
      </c>
      <c r="K39" s="22"/>
      <c r="L39" s="22"/>
      <c r="M39" s="22"/>
      <c r="N39" s="22"/>
      <c r="O39" s="22"/>
      <c r="P39" s="22"/>
    </row>
    <row r="40" spans="1:16" ht="39" customHeight="1" x14ac:dyDescent="0.15">
      <c r="A40" s="22"/>
      <c r="B40" s="35"/>
      <c r="C40" s="1218" t="s">
        <v>585</v>
      </c>
      <c r="D40" s="1219"/>
      <c r="E40" s="1220"/>
      <c r="F40" s="36">
        <v>0.15</v>
      </c>
      <c r="G40" s="37">
        <v>0.13</v>
      </c>
      <c r="H40" s="37">
        <v>0.15</v>
      </c>
      <c r="I40" s="37">
        <v>0.12</v>
      </c>
      <c r="J40" s="38">
        <v>0.14000000000000001</v>
      </c>
      <c r="K40" s="22"/>
      <c r="L40" s="22"/>
      <c r="M40" s="22"/>
      <c r="N40" s="22"/>
      <c r="O40" s="22"/>
      <c r="P40" s="22"/>
    </row>
    <row r="41" spans="1:16" ht="39" customHeight="1" x14ac:dyDescent="0.15">
      <c r="A41" s="22"/>
      <c r="B41" s="35"/>
      <c r="C41" s="1218" t="s">
        <v>586</v>
      </c>
      <c r="D41" s="1219"/>
      <c r="E41" s="1220"/>
      <c r="F41" s="36">
        <v>0.09</v>
      </c>
      <c r="G41" s="37">
        <v>0.14000000000000001</v>
      </c>
      <c r="H41" s="37">
        <v>0.18</v>
      </c>
      <c r="I41" s="37">
        <v>0.16</v>
      </c>
      <c r="J41" s="38">
        <v>0.08</v>
      </c>
      <c r="K41" s="22"/>
      <c r="L41" s="22"/>
      <c r="M41" s="22"/>
      <c r="N41" s="22"/>
      <c r="O41" s="22"/>
      <c r="P41" s="22"/>
    </row>
    <row r="42" spans="1:16" ht="39" customHeight="1" x14ac:dyDescent="0.15">
      <c r="A42" s="22"/>
      <c r="B42" s="39"/>
      <c r="C42" s="1218" t="s">
        <v>587</v>
      </c>
      <c r="D42" s="1219"/>
      <c r="E42" s="1220"/>
      <c r="F42" s="36" t="s">
        <v>544</v>
      </c>
      <c r="G42" s="37" t="s">
        <v>544</v>
      </c>
      <c r="H42" s="37" t="s">
        <v>544</v>
      </c>
      <c r="I42" s="37" t="s">
        <v>544</v>
      </c>
      <c r="J42" s="38" t="s">
        <v>544</v>
      </c>
      <c r="K42" s="22"/>
      <c r="L42" s="22"/>
      <c r="M42" s="22"/>
      <c r="N42" s="22"/>
      <c r="O42" s="22"/>
      <c r="P42" s="22"/>
    </row>
    <row r="43" spans="1:16" ht="39" customHeight="1" thickBot="1" x14ac:dyDescent="0.2">
      <c r="A43" s="22"/>
      <c r="B43" s="40"/>
      <c r="C43" s="1221" t="s">
        <v>588</v>
      </c>
      <c r="D43" s="1222"/>
      <c r="E43" s="1223"/>
      <c r="F43" s="41">
        <v>5.32</v>
      </c>
      <c r="G43" s="42">
        <v>0.09</v>
      </c>
      <c r="H43" s="42">
        <v>7.0000000000000007E-2</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1ATJ7ZV5PST0nPZo8uk1VAPzrhchg9dyeLC5d/OQXn6+AFlf4Rwbv7UUZ0XJO15+vv7O1FzWcUCVvP48mAyg==" saltValue="p4WBvgKA679XcySxk/RA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15432</v>
      </c>
      <c r="L45" s="60">
        <v>15580</v>
      </c>
      <c r="M45" s="60">
        <v>15276</v>
      </c>
      <c r="N45" s="60">
        <v>14276</v>
      </c>
      <c r="O45" s="61">
        <v>14443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544</v>
      </c>
      <c r="L46" s="64" t="s">
        <v>544</v>
      </c>
      <c r="M46" s="64" t="s">
        <v>544</v>
      </c>
      <c r="N46" s="64" t="s">
        <v>544</v>
      </c>
      <c r="O46" s="65" t="s">
        <v>544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544</v>
      </c>
      <c r="L47" s="64" t="s">
        <v>544</v>
      </c>
      <c r="M47" s="64" t="s">
        <v>544</v>
      </c>
      <c r="N47" s="64" t="s">
        <v>544</v>
      </c>
      <c r="O47" s="65" t="s">
        <v>544</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4830</v>
      </c>
      <c r="L48" s="64">
        <v>4317</v>
      </c>
      <c r="M48" s="64">
        <v>4256</v>
      </c>
      <c r="N48" s="64">
        <v>4153</v>
      </c>
      <c r="O48" s="65">
        <v>3640</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544</v>
      </c>
      <c r="L49" s="64" t="s">
        <v>544</v>
      </c>
      <c r="M49" s="64" t="s">
        <v>544</v>
      </c>
      <c r="N49" s="64" t="s">
        <v>544</v>
      </c>
      <c r="O49" s="65" t="s">
        <v>544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v>
      </c>
      <c r="L50" s="64">
        <v>12</v>
      </c>
      <c r="M50" s="64">
        <v>9</v>
      </c>
      <c r="N50" s="64">
        <v>9</v>
      </c>
      <c r="O50" s="65">
        <v>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544</v>
      </c>
      <c r="L51" s="64" t="s">
        <v>544</v>
      </c>
      <c r="M51" s="64" t="s">
        <v>544</v>
      </c>
      <c r="N51" s="64" t="s">
        <v>544</v>
      </c>
      <c r="O51" s="65" t="s">
        <v>544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12619</v>
      </c>
      <c r="L52" s="64">
        <v>13246</v>
      </c>
      <c r="M52" s="64">
        <v>12706</v>
      </c>
      <c r="N52" s="64">
        <v>12510</v>
      </c>
      <c r="O52" s="65">
        <v>12559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7658</v>
      </c>
      <c r="L53" s="69">
        <v>6663</v>
      </c>
      <c r="M53" s="69">
        <v>6835</v>
      </c>
      <c r="N53" s="69">
        <v>5928</v>
      </c>
      <c r="O53" s="70">
        <v>5531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c43zoPOEZNbap2TOgVh20B1ovS9H2l/VALuslc35ZxE3NVjjz28Pg2C8NMUkJcReTSqJmqNygfZV2xGZ5wrzQ==" saltValue="Q2un7+RpOc7ZuP3KkXjs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2" zoomScaleSheetLayoutView="100" workbookViewId="0">
      <selection activeCell="M39" sqref="M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571</v>
      </c>
      <c r="J40" s="79" t="s">
        <v>572</v>
      </c>
      <c r="K40" s="79" t="s">
        <v>573</v>
      </c>
      <c r="L40" s="79" t="s">
        <v>574</v>
      </c>
      <c r="M40" s="80" t="s">
        <v>575</v>
      </c>
    </row>
    <row r="41" spans="2:13" ht="27.75" customHeight="1" x14ac:dyDescent="0.15">
      <c r="B41" s="1242" t="s">
        <v>24</v>
      </c>
      <c r="C41" s="1243"/>
      <c r="D41" s="81"/>
      <c r="E41" s="1248" t="s">
        <v>25</v>
      </c>
      <c r="F41" s="1248"/>
      <c r="G41" s="1248"/>
      <c r="H41" s="1249"/>
      <c r="I41" s="82">
        <v>140103</v>
      </c>
      <c r="J41" s="83">
        <v>144514</v>
      </c>
      <c r="K41" s="83">
        <v>145602</v>
      </c>
      <c r="L41" s="83">
        <v>143700</v>
      </c>
      <c r="M41" s="84">
        <v>142191</v>
      </c>
    </row>
    <row r="42" spans="2:13" ht="27.75" customHeight="1" x14ac:dyDescent="0.15">
      <c r="B42" s="1244"/>
      <c r="C42" s="1245"/>
      <c r="D42" s="85"/>
      <c r="E42" s="1250" t="s">
        <v>26</v>
      </c>
      <c r="F42" s="1250"/>
      <c r="G42" s="1250"/>
      <c r="H42" s="1251"/>
      <c r="I42" s="86">
        <v>154</v>
      </c>
      <c r="J42" s="87">
        <v>141</v>
      </c>
      <c r="K42" s="87">
        <v>130</v>
      </c>
      <c r="L42" s="87">
        <v>122</v>
      </c>
      <c r="M42" s="88">
        <v>113</v>
      </c>
    </row>
    <row r="43" spans="2:13" ht="27.75" customHeight="1" x14ac:dyDescent="0.15">
      <c r="B43" s="1244"/>
      <c r="C43" s="1245"/>
      <c r="D43" s="85"/>
      <c r="E43" s="1250" t="s">
        <v>27</v>
      </c>
      <c r="F43" s="1250"/>
      <c r="G43" s="1250"/>
      <c r="H43" s="1251"/>
      <c r="I43" s="86">
        <v>57189</v>
      </c>
      <c r="J43" s="87">
        <v>55423</v>
      </c>
      <c r="K43" s="87">
        <v>53698</v>
      </c>
      <c r="L43" s="87">
        <v>50526</v>
      </c>
      <c r="M43" s="88">
        <v>46834</v>
      </c>
    </row>
    <row r="44" spans="2:13" ht="27.75" customHeight="1" x14ac:dyDescent="0.15">
      <c r="B44" s="1244"/>
      <c r="C44" s="1245"/>
      <c r="D44" s="85"/>
      <c r="E44" s="1250" t="s">
        <v>28</v>
      </c>
      <c r="F44" s="1250"/>
      <c r="G44" s="1250"/>
      <c r="H44" s="1251"/>
      <c r="I44" s="86" t="s">
        <v>544</v>
      </c>
      <c r="J44" s="87" t="s">
        <v>544</v>
      </c>
      <c r="K44" s="87" t="s">
        <v>544</v>
      </c>
      <c r="L44" s="87" t="s">
        <v>544</v>
      </c>
      <c r="M44" s="88" t="s">
        <v>544</v>
      </c>
    </row>
    <row r="45" spans="2:13" ht="27.75" customHeight="1" x14ac:dyDescent="0.15">
      <c r="B45" s="1244"/>
      <c r="C45" s="1245"/>
      <c r="D45" s="85"/>
      <c r="E45" s="1250" t="s">
        <v>29</v>
      </c>
      <c r="F45" s="1250"/>
      <c r="G45" s="1250"/>
      <c r="H45" s="1251"/>
      <c r="I45" s="86">
        <v>23502</v>
      </c>
      <c r="J45" s="87">
        <v>21573</v>
      </c>
      <c r="K45" s="87">
        <v>20023</v>
      </c>
      <c r="L45" s="87">
        <v>19937</v>
      </c>
      <c r="M45" s="88">
        <v>18762</v>
      </c>
    </row>
    <row r="46" spans="2:13" ht="27.75" customHeight="1" x14ac:dyDescent="0.15">
      <c r="B46" s="1244"/>
      <c r="C46" s="1245"/>
      <c r="D46" s="89"/>
      <c r="E46" s="1250" t="s">
        <v>30</v>
      </c>
      <c r="F46" s="1250"/>
      <c r="G46" s="1250"/>
      <c r="H46" s="1251"/>
      <c r="I46" s="86">
        <v>172</v>
      </c>
      <c r="J46" s="87">
        <v>108</v>
      </c>
      <c r="K46" s="87">
        <v>44</v>
      </c>
      <c r="L46" s="87" t="s">
        <v>544</v>
      </c>
      <c r="M46" s="88" t="s">
        <v>544</v>
      </c>
    </row>
    <row r="47" spans="2:13" ht="27.75" customHeight="1" x14ac:dyDescent="0.15">
      <c r="B47" s="1244"/>
      <c r="C47" s="1245"/>
      <c r="D47" s="90"/>
      <c r="E47" s="1252" t="s">
        <v>31</v>
      </c>
      <c r="F47" s="1253"/>
      <c r="G47" s="1253"/>
      <c r="H47" s="1254"/>
      <c r="I47" s="86" t="s">
        <v>544</v>
      </c>
      <c r="J47" s="87" t="s">
        <v>544</v>
      </c>
      <c r="K47" s="87" t="s">
        <v>544</v>
      </c>
      <c r="L47" s="87" t="s">
        <v>544</v>
      </c>
      <c r="M47" s="88" t="s">
        <v>544</v>
      </c>
    </row>
    <row r="48" spans="2:13" ht="27.75" customHeight="1" x14ac:dyDescent="0.15">
      <c r="B48" s="1244"/>
      <c r="C48" s="1245"/>
      <c r="D48" s="85"/>
      <c r="E48" s="1250" t="s">
        <v>32</v>
      </c>
      <c r="F48" s="1250"/>
      <c r="G48" s="1250"/>
      <c r="H48" s="1251"/>
      <c r="I48" s="86" t="s">
        <v>544</v>
      </c>
      <c r="J48" s="87" t="s">
        <v>544</v>
      </c>
      <c r="K48" s="87" t="s">
        <v>544</v>
      </c>
      <c r="L48" s="87" t="s">
        <v>544</v>
      </c>
      <c r="M48" s="88" t="s">
        <v>544</v>
      </c>
    </row>
    <row r="49" spans="2:13" ht="27.75" customHeight="1" x14ac:dyDescent="0.15">
      <c r="B49" s="1246"/>
      <c r="C49" s="1247"/>
      <c r="D49" s="85"/>
      <c r="E49" s="1250" t="s">
        <v>33</v>
      </c>
      <c r="F49" s="1250"/>
      <c r="G49" s="1250"/>
      <c r="H49" s="1251"/>
      <c r="I49" s="86" t="s">
        <v>544</v>
      </c>
      <c r="J49" s="87" t="s">
        <v>544</v>
      </c>
      <c r="K49" s="87" t="s">
        <v>544</v>
      </c>
      <c r="L49" s="87" t="s">
        <v>544</v>
      </c>
      <c r="M49" s="88" t="s">
        <v>544</v>
      </c>
    </row>
    <row r="50" spans="2:13" ht="27.75" customHeight="1" x14ac:dyDescent="0.15">
      <c r="B50" s="1255" t="s">
        <v>34</v>
      </c>
      <c r="C50" s="1256"/>
      <c r="D50" s="91"/>
      <c r="E50" s="1250" t="s">
        <v>35</v>
      </c>
      <c r="F50" s="1250"/>
      <c r="G50" s="1250"/>
      <c r="H50" s="1251"/>
      <c r="I50" s="86">
        <v>29246</v>
      </c>
      <c r="J50" s="87">
        <v>29307</v>
      </c>
      <c r="K50" s="87">
        <v>25557</v>
      </c>
      <c r="L50" s="87">
        <v>22858</v>
      </c>
      <c r="M50" s="88">
        <v>22032</v>
      </c>
    </row>
    <row r="51" spans="2:13" ht="27.75" customHeight="1" x14ac:dyDescent="0.15">
      <c r="B51" s="1244"/>
      <c r="C51" s="1245"/>
      <c r="D51" s="85"/>
      <c r="E51" s="1250" t="s">
        <v>36</v>
      </c>
      <c r="F51" s="1250"/>
      <c r="G51" s="1250"/>
      <c r="H51" s="1251"/>
      <c r="I51" s="86">
        <v>3775</v>
      </c>
      <c r="J51" s="87">
        <v>5078</v>
      </c>
      <c r="K51" s="87">
        <v>4909</v>
      </c>
      <c r="L51" s="87">
        <v>5581</v>
      </c>
      <c r="M51" s="88">
        <v>5355</v>
      </c>
    </row>
    <row r="52" spans="2:13" ht="27.75" customHeight="1" x14ac:dyDescent="0.15">
      <c r="B52" s="1246"/>
      <c r="C52" s="1247"/>
      <c r="D52" s="85"/>
      <c r="E52" s="1250" t="s">
        <v>37</v>
      </c>
      <c r="F52" s="1250"/>
      <c r="G52" s="1250"/>
      <c r="H52" s="1251"/>
      <c r="I52" s="86">
        <v>131525</v>
      </c>
      <c r="J52" s="87">
        <v>130857</v>
      </c>
      <c r="K52" s="87">
        <v>133256</v>
      </c>
      <c r="L52" s="87">
        <v>133313</v>
      </c>
      <c r="M52" s="88">
        <v>130243</v>
      </c>
    </row>
    <row r="53" spans="2:13" ht="27.75" customHeight="1" thickBot="1" x14ac:dyDescent="0.2">
      <c r="B53" s="1257" t="s">
        <v>38</v>
      </c>
      <c r="C53" s="1258"/>
      <c r="D53" s="92"/>
      <c r="E53" s="1259" t="s">
        <v>39</v>
      </c>
      <c r="F53" s="1259"/>
      <c r="G53" s="1259"/>
      <c r="H53" s="1260"/>
      <c r="I53" s="93">
        <v>56574</v>
      </c>
      <c r="J53" s="94">
        <v>56516</v>
      </c>
      <c r="K53" s="94">
        <v>55776</v>
      </c>
      <c r="L53" s="94">
        <v>52534</v>
      </c>
      <c r="M53" s="95">
        <v>50270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sPd39eNuh72otCgO0L9XCK2rAiBqFfqvQ1c8og1LQ9+IBZ1NQKsCujaJOSmPmPZdT7CR8wBB4D/W9lhtRSIXQ==" saltValue="bnBZ55OejHWkJB8Yg2Ei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573</v>
      </c>
      <c r="G54" s="104" t="s">
        <v>574</v>
      </c>
      <c r="H54" s="105" t="s">
        <v>575</v>
      </c>
    </row>
    <row r="55" spans="2:8" ht="52.5" customHeight="1" x14ac:dyDescent="0.15">
      <c r="B55" s="106"/>
      <c r="C55" s="1263" t="s">
        <v>42</v>
      </c>
      <c r="D55" s="1263"/>
      <c r="E55" s="1264"/>
      <c r="F55" s="107">
        <v>7471</v>
      </c>
      <c r="G55" s="107">
        <v>6199</v>
      </c>
      <c r="H55" s="108">
        <v>4996</v>
      </c>
    </row>
    <row r="56" spans="2:8" ht="52.5" customHeight="1" x14ac:dyDescent="0.15">
      <c r="B56" s="109"/>
      <c r="C56" s="1265" t="s">
        <v>43</v>
      </c>
      <c r="D56" s="1265"/>
      <c r="E56" s="1266"/>
      <c r="F56" s="110">
        <v>8218</v>
      </c>
      <c r="G56" s="110">
        <v>7153</v>
      </c>
      <c r="H56" s="111">
        <v>6044</v>
      </c>
    </row>
    <row r="57" spans="2:8" ht="53.25" customHeight="1" x14ac:dyDescent="0.15">
      <c r="B57" s="109"/>
      <c r="C57" s="1267" t="s">
        <v>44</v>
      </c>
      <c r="D57" s="1267"/>
      <c r="E57" s="1268"/>
      <c r="F57" s="112">
        <v>10930</v>
      </c>
      <c r="G57" s="112">
        <v>9719</v>
      </c>
      <c r="H57" s="113">
        <v>9411</v>
      </c>
    </row>
    <row r="58" spans="2:8" ht="45.75" customHeight="1" x14ac:dyDescent="0.15">
      <c r="B58" s="114"/>
      <c r="C58" s="1269" t="s">
        <v>618</v>
      </c>
      <c r="D58" s="1270"/>
      <c r="E58" s="1271"/>
      <c r="F58" s="361">
        <v>1300</v>
      </c>
      <c r="G58" s="361">
        <v>2800</v>
      </c>
      <c r="H58" s="362">
        <v>3291</v>
      </c>
    </row>
    <row r="59" spans="2:8" ht="45.75" customHeight="1" x14ac:dyDescent="0.15">
      <c r="B59" s="114"/>
      <c r="C59" s="1269" t="s">
        <v>619</v>
      </c>
      <c r="D59" s="1270"/>
      <c r="E59" s="1271"/>
      <c r="F59" s="361">
        <v>3031</v>
      </c>
      <c r="G59" s="361">
        <v>2533</v>
      </c>
      <c r="H59" s="362">
        <v>1937</v>
      </c>
    </row>
    <row r="60" spans="2:8" ht="45.75" customHeight="1" x14ac:dyDescent="0.15">
      <c r="B60" s="114"/>
      <c r="C60" s="1269" t="s">
        <v>620</v>
      </c>
      <c r="D60" s="1270"/>
      <c r="E60" s="1271"/>
      <c r="F60" s="361">
        <v>931</v>
      </c>
      <c r="G60" s="361">
        <v>1159</v>
      </c>
      <c r="H60" s="362">
        <v>1384</v>
      </c>
    </row>
    <row r="61" spans="2:8" ht="45.75" customHeight="1" x14ac:dyDescent="0.15">
      <c r="B61" s="114"/>
      <c r="C61" s="1269" t="s">
        <v>621</v>
      </c>
      <c r="D61" s="1270"/>
      <c r="E61" s="1271"/>
      <c r="F61" s="361">
        <v>1155</v>
      </c>
      <c r="G61" s="361">
        <v>1132</v>
      </c>
      <c r="H61" s="362">
        <v>959</v>
      </c>
    </row>
    <row r="62" spans="2:8" ht="45.75" customHeight="1" thickBot="1" x14ac:dyDescent="0.2">
      <c r="B62" s="115"/>
      <c r="C62" s="1272" t="s">
        <v>622</v>
      </c>
      <c r="D62" s="1273"/>
      <c r="E62" s="1274"/>
      <c r="F62" s="363">
        <v>1047</v>
      </c>
      <c r="G62" s="363">
        <v>952</v>
      </c>
      <c r="H62" s="364">
        <v>875</v>
      </c>
    </row>
    <row r="63" spans="2:8" ht="52.5" customHeight="1" thickBot="1" x14ac:dyDescent="0.2">
      <c r="B63" s="116"/>
      <c r="C63" s="1261" t="s">
        <v>45</v>
      </c>
      <c r="D63" s="1261"/>
      <c r="E63" s="1262"/>
      <c r="F63" s="117">
        <v>26619</v>
      </c>
      <c r="G63" s="117">
        <v>23071</v>
      </c>
      <c r="H63" s="118">
        <v>20451</v>
      </c>
    </row>
    <row r="64" spans="2:8" ht="15" customHeight="1" x14ac:dyDescent="0.15"/>
    <row r="65" ht="0" hidden="1" customHeight="1" x14ac:dyDescent="0.15"/>
    <row r="66" ht="0" hidden="1" customHeight="1" x14ac:dyDescent="0.15"/>
  </sheetData>
  <sheetProtection algorithmName="SHA-512" hashValue="UFjDIkkbz/F3RpqNqLUuClhrsjuHYbcjRM33R5oPW5XyslDO+4gqKVG3uGNTKyU1WUMDuYN/HqB9D9Vc7x100g==" saltValue="JqoCQ3Qzr9f//Mdn/erHO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15"/>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66"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67"/>
      <c r="DG4" s="267"/>
      <c r="DH4" s="267"/>
      <c r="DI4" s="267"/>
      <c r="DJ4" s="267"/>
      <c r="DK4" s="267"/>
      <c r="DL4" s="267"/>
      <c r="DM4" s="267"/>
      <c r="DN4" s="267"/>
      <c r="DO4" s="267"/>
      <c r="DP4" s="267"/>
      <c r="DQ4" s="267"/>
      <c r="DR4" s="267"/>
      <c r="DS4" s="267"/>
      <c r="DT4" s="267"/>
      <c r="DU4" s="267"/>
      <c r="DV4" s="267"/>
      <c r="DW4" s="267"/>
    </row>
    <row r="5" spans="1:143" s="266"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67"/>
      <c r="DG5" s="267"/>
      <c r="DH5" s="267"/>
      <c r="DI5" s="267"/>
      <c r="DJ5" s="267"/>
      <c r="DK5" s="267"/>
      <c r="DL5" s="267"/>
      <c r="DM5" s="267"/>
      <c r="DN5" s="267"/>
      <c r="DO5" s="267"/>
      <c r="DP5" s="267"/>
      <c r="DQ5" s="267"/>
      <c r="DR5" s="267"/>
      <c r="DS5" s="267"/>
      <c r="DT5" s="267"/>
      <c r="DU5" s="267"/>
      <c r="DV5" s="267"/>
      <c r="DW5" s="267"/>
    </row>
    <row r="6" spans="1:143" s="266"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67"/>
      <c r="DG6" s="267"/>
      <c r="DH6" s="267"/>
      <c r="DI6" s="267"/>
      <c r="DJ6" s="267"/>
      <c r="DK6" s="267"/>
      <c r="DL6" s="267"/>
      <c r="DM6" s="267"/>
      <c r="DN6" s="267"/>
      <c r="DO6" s="267"/>
      <c r="DP6" s="267"/>
      <c r="DQ6" s="267"/>
      <c r="DR6" s="267"/>
      <c r="DS6" s="267"/>
      <c r="DT6" s="267"/>
      <c r="DU6" s="267"/>
      <c r="DV6" s="267"/>
      <c r="DW6" s="267"/>
    </row>
    <row r="7" spans="1:143" s="266"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67"/>
      <c r="DG7" s="267"/>
      <c r="DH7" s="267"/>
      <c r="DI7" s="267"/>
      <c r="DJ7" s="267"/>
      <c r="DK7" s="267"/>
      <c r="DL7" s="267"/>
      <c r="DM7" s="267"/>
      <c r="DN7" s="267"/>
      <c r="DO7" s="267"/>
      <c r="DP7" s="267"/>
      <c r="DQ7" s="267"/>
      <c r="DR7" s="267"/>
      <c r="DS7" s="267"/>
      <c r="DT7" s="267"/>
      <c r="DU7" s="267"/>
      <c r="DV7" s="267"/>
      <c r="DW7" s="267"/>
    </row>
    <row r="8" spans="1:143" s="266"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67"/>
      <c r="DG8" s="267"/>
      <c r="DH8" s="267"/>
      <c r="DI8" s="267"/>
      <c r="DJ8" s="267"/>
      <c r="DK8" s="267"/>
      <c r="DL8" s="267"/>
      <c r="DM8" s="267"/>
      <c r="DN8" s="267"/>
      <c r="DO8" s="267"/>
      <c r="DP8" s="267"/>
      <c r="DQ8" s="267"/>
      <c r="DR8" s="267"/>
      <c r="DS8" s="267"/>
      <c r="DT8" s="267"/>
      <c r="DU8" s="267"/>
      <c r="DV8" s="267"/>
      <c r="DW8" s="267"/>
    </row>
    <row r="9" spans="1:143" s="266"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67"/>
      <c r="DG9" s="267"/>
      <c r="DH9" s="267"/>
      <c r="DI9" s="267"/>
      <c r="DJ9" s="267"/>
      <c r="DK9" s="267"/>
      <c r="DL9" s="267"/>
      <c r="DM9" s="267"/>
      <c r="DN9" s="267"/>
      <c r="DO9" s="267"/>
      <c r="DP9" s="267"/>
      <c r="DQ9" s="267"/>
      <c r="DR9" s="267"/>
      <c r="DS9" s="267"/>
      <c r="DT9" s="267"/>
      <c r="DU9" s="267"/>
      <c r="DV9" s="267"/>
      <c r="DW9" s="267"/>
    </row>
    <row r="10" spans="1:143" s="266"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67"/>
      <c r="DG10" s="267"/>
      <c r="DH10" s="267"/>
      <c r="DI10" s="267"/>
      <c r="DJ10" s="267"/>
      <c r="DK10" s="267"/>
      <c r="DL10" s="267"/>
      <c r="DM10" s="267"/>
      <c r="DN10" s="267"/>
      <c r="DO10" s="267"/>
      <c r="DP10" s="267"/>
      <c r="DQ10" s="267"/>
      <c r="DR10" s="267"/>
      <c r="DS10" s="267"/>
      <c r="DT10" s="267"/>
      <c r="DU10" s="267"/>
      <c r="DV10" s="267"/>
      <c r="DW10" s="267"/>
      <c r="EM10" s="266" t="s">
        <v>634</v>
      </c>
    </row>
    <row r="11" spans="1:143" s="266"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67"/>
      <c r="DG11" s="267"/>
      <c r="DH11" s="267"/>
      <c r="DI11" s="267"/>
      <c r="DJ11" s="267"/>
      <c r="DK11" s="267"/>
      <c r="DL11" s="267"/>
      <c r="DM11" s="267"/>
      <c r="DN11" s="267"/>
      <c r="DO11" s="267"/>
      <c r="DP11" s="267"/>
      <c r="DQ11" s="267"/>
      <c r="DR11" s="267"/>
      <c r="DS11" s="267"/>
      <c r="DT11" s="267"/>
      <c r="DU11" s="267"/>
      <c r="DV11" s="267"/>
      <c r="DW11" s="267"/>
    </row>
    <row r="12" spans="1:143" s="266"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67"/>
      <c r="DG12" s="267"/>
      <c r="DH12" s="267"/>
      <c r="DI12" s="267"/>
      <c r="DJ12" s="267"/>
      <c r="DK12" s="267"/>
      <c r="DL12" s="267"/>
      <c r="DM12" s="267"/>
      <c r="DN12" s="267"/>
      <c r="DO12" s="267"/>
      <c r="DP12" s="267"/>
      <c r="DQ12" s="267"/>
      <c r="DR12" s="267"/>
      <c r="DS12" s="267"/>
      <c r="DT12" s="267"/>
      <c r="DU12" s="267"/>
      <c r="DV12" s="267"/>
      <c r="DW12" s="267"/>
      <c r="EM12" s="266" t="s">
        <v>634</v>
      </c>
    </row>
    <row r="13" spans="1:143" s="266"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67"/>
      <c r="DG13" s="267"/>
      <c r="DH13" s="267"/>
      <c r="DI13" s="267"/>
      <c r="DJ13" s="267"/>
      <c r="DK13" s="267"/>
      <c r="DL13" s="267"/>
      <c r="DM13" s="267"/>
      <c r="DN13" s="267"/>
      <c r="DO13" s="267"/>
      <c r="DP13" s="267"/>
      <c r="DQ13" s="267"/>
      <c r="DR13" s="267"/>
      <c r="DS13" s="267"/>
      <c r="DT13" s="267"/>
      <c r="DU13" s="267"/>
      <c r="DV13" s="267"/>
      <c r="DW13" s="267"/>
    </row>
    <row r="14" spans="1:143" s="266"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67"/>
      <c r="DG14" s="267"/>
      <c r="DH14" s="267"/>
      <c r="DI14" s="267"/>
      <c r="DJ14" s="267"/>
      <c r="DK14" s="267"/>
      <c r="DL14" s="267"/>
      <c r="DM14" s="267"/>
      <c r="DN14" s="267"/>
      <c r="DO14" s="267"/>
      <c r="DP14" s="267"/>
      <c r="DQ14" s="267"/>
      <c r="DR14" s="267"/>
      <c r="DS14" s="267"/>
      <c r="DT14" s="267"/>
      <c r="DU14" s="267"/>
      <c r="DV14" s="267"/>
      <c r="DW14" s="267"/>
    </row>
    <row r="15" spans="1:143" s="266"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67"/>
      <c r="DG15" s="267"/>
      <c r="DH15" s="267"/>
      <c r="DI15" s="267"/>
      <c r="DJ15" s="267"/>
      <c r="DK15" s="267"/>
      <c r="DL15" s="267"/>
      <c r="DM15" s="267"/>
      <c r="DN15" s="267"/>
      <c r="DO15" s="267"/>
      <c r="DP15" s="267"/>
      <c r="DQ15" s="267"/>
      <c r="DR15" s="267"/>
      <c r="DS15" s="267"/>
      <c r="DT15" s="267"/>
      <c r="DU15" s="267"/>
      <c r="DV15" s="267"/>
      <c r="DW15" s="267"/>
    </row>
    <row r="16" spans="1:143" s="266"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67"/>
      <c r="DG16" s="267"/>
      <c r="DH16" s="267"/>
      <c r="DI16" s="267"/>
      <c r="DJ16" s="267"/>
      <c r="DK16" s="267"/>
      <c r="DL16" s="267"/>
      <c r="DM16" s="267"/>
      <c r="DN16" s="267"/>
      <c r="DO16" s="267"/>
      <c r="DP16" s="267"/>
      <c r="DQ16" s="267"/>
      <c r="DR16" s="267"/>
      <c r="DS16" s="267"/>
      <c r="DT16" s="267"/>
      <c r="DU16" s="267"/>
      <c r="DV16" s="267"/>
      <c r="DW16" s="267"/>
    </row>
    <row r="17" spans="1:351" s="266"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67"/>
      <c r="DG17" s="267"/>
      <c r="DH17" s="267"/>
      <c r="DI17" s="267"/>
      <c r="DJ17" s="267"/>
      <c r="DK17" s="267"/>
      <c r="DL17" s="267"/>
      <c r="DM17" s="267"/>
      <c r="DN17" s="267"/>
      <c r="DO17" s="267"/>
      <c r="DP17" s="267"/>
      <c r="DQ17" s="267"/>
      <c r="DR17" s="267"/>
      <c r="DS17" s="267"/>
      <c r="DT17" s="267"/>
      <c r="DU17" s="267"/>
      <c r="DV17" s="267"/>
      <c r="DW17" s="267"/>
    </row>
    <row r="18" spans="1:351" s="266"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67"/>
      <c r="DG18" s="267"/>
      <c r="DH18" s="267"/>
      <c r="DI18" s="267"/>
      <c r="DJ18" s="267"/>
      <c r="DK18" s="267"/>
      <c r="DL18" s="267"/>
      <c r="DM18" s="267"/>
      <c r="DN18" s="267"/>
      <c r="DO18" s="267"/>
      <c r="DP18" s="267"/>
      <c r="DQ18" s="267"/>
      <c r="DR18" s="267"/>
      <c r="DS18" s="267"/>
      <c r="DT18" s="267"/>
      <c r="DU18" s="267"/>
      <c r="DV18" s="267"/>
      <c r="DW18" s="267"/>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633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628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636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627</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571</v>
      </c>
      <c r="BQ50" s="1290"/>
      <c r="BR50" s="1290"/>
      <c r="BS50" s="1290"/>
      <c r="BT50" s="1290"/>
      <c r="BU50" s="1290"/>
      <c r="BV50" s="1290"/>
      <c r="BW50" s="1290"/>
      <c r="BX50" s="1290" t="s">
        <v>572</v>
      </c>
      <c r="BY50" s="1290"/>
      <c r="BZ50" s="1290"/>
      <c r="CA50" s="1290"/>
      <c r="CB50" s="1290"/>
      <c r="CC50" s="1290"/>
      <c r="CD50" s="1290"/>
      <c r="CE50" s="1290"/>
      <c r="CF50" s="1290" t="s">
        <v>573</v>
      </c>
      <c r="CG50" s="1290"/>
      <c r="CH50" s="1290"/>
      <c r="CI50" s="1290"/>
      <c r="CJ50" s="1290"/>
      <c r="CK50" s="1290"/>
      <c r="CL50" s="1290"/>
      <c r="CM50" s="1290"/>
      <c r="CN50" s="1290" t="s">
        <v>574</v>
      </c>
      <c r="CO50" s="1290"/>
      <c r="CP50" s="1290"/>
      <c r="CQ50" s="1290"/>
      <c r="CR50" s="1290"/>
      <c r="CS50" s="1290"/>
      <c r="CT50" s="1290"/>
      <c r="CU50" s="1290"/>
      <c r="CV50" s="1290" t="s">
        <v>575</v>
      </c>
      <c r="CW50" s="1290"/>
      <c r="CX50" s="1290"/>
      <c r="CY50" s="1290"/>
      <c r="CZ50" s="1290"/>
      <c r="DA50" s="1290"/>
      <c r="DB50" s="1290"/>
      <c r="DC50" s="1290"/>
    </row>
    <row r="51" spans="1:109" ht="13.5" customHeight="1" x14ac:dyDescent="0.15">
      <c r="B51" s="366"/>
      <c r="G51" s="1291"/>
      <c r="H51" s="1291"/>
      <c r="I51" s="1293"/>
      <c r="J51" s="1293"/>
      <c r="K51" s="1294"/>
      <c r="L51" s="1294"/>
      <c r="M51" s="1294"/>
      <c r="N51" s="1294"/>
      <c r="AM51" s="373"/>
      <c r="AN51" s="1292" t="s">
        <v>626</v>
      </c>
      <c r="AO51" s="1292"/>
      <c r="AP51" s="1292"/>
      <c r="AQ51" s="1292"/>
      <c r="AR51" s="1292"/>
      <c r="AS51" s="1292"/>
      <c r="AT51" s="1292"/>
      <c r="AU51" s="1292"/>
      <c r="AV51" s="1292"/>
      <c r="AW51" s="1292"/>
      <c r="AX51" s="1292"/>
      <c r="AY51" s="1292"/>
      <c r="AZ51" s="1292"/>
      <c r="BA51" s="1292"/>
      <c r="BB51" s="1292" t="s">
        <v>624</v>
      </c>
      <c r="BC51" s="1292"/>
      <c r="BD51" s="1292"/>
      <c r="BE51" s="1292"/>
      <c r="BF51" s="1292"/>
      <c r="BG51" s="1292"/>
      <c r="BH51" s="1292"/>
      <c r="BI51" s="1292"/>
      <c r="BJ51" s="1292"/>
      <c r="BK51" s="1292"/>
      <c r="BL51" s="1292"/>
      <c r="BM51" s="1292"/>
      <c r="BN51" s="1292"/>
      <c r="BO51" s="1292"/>
      <c r="BP51" s="1284"/>
      <c r="BQ51" s="1285"/>
      <c r="BR51" s="1285"/>
      <c r="BS51" s="1285"/>
      <c r="BT51" s="1285"/>
      <c r="BU51" s="1285"/>
      <c r="BV51" s="1285"/>
      <c r="BW51" s="1285"/>
      <c r="BX51" s="1284"/>
      <c r="BY51" s="1285"/>
      <c r="BZ51" s="1285"/>
      <c r="CA51" s="1285"/>
      <c r="CB51" s="1285"/>
      <c r="CC51" s="1285"/>
      <c r="CD51" s="1285"/>
      <c r="CE51" s="1285"/>
      <c r="CF51" s="1285">
        <v>91.2</v>
      </c>
      <c r="CG51" s="1285"/>
      <c r="CH51" s="1285"/>
      <c r="CI51" s="1285"/>
      <c r="CJ51" s="1285"/>
      <c r="CK51" s="1285"/>
      <c r="CL51" s="1285"/>
      <c r="CM51" s="1285"/>
      <c r="CN51" s="1285">
        <v>87</v>
      </c>
      <c r="CO51" s="1285"/>
      <c r="CP51" s="1285"/>
      <c r="CQ51" s="1285"/>
      <c r="CR51" s="1285"/>
      <c r="CS51" s="1285"/>
      <c r="CT51" s="1285"/>
      <c r="CU51" s="1285"/>
      <c r="CV51" s="1284"/>
      <c r="CW51" s="1285"/>
      <c r="CX51" s="1285"/>
      <c r="CY51" s="1285"/>
      <c r="CZ51" s="1285"/>
      <c r="DA51" s="1285"/>
      <c r="DB51" s="1285"/>
      <c r="DC51" s="1285"/>
    </row>
    <row r="52" spans="1:109" ht="13.5" x14ac:dyDescent="0.15">
      <c r="B52" s="366"/>
      <c r="G52" s="1291"/>
      <c r="H52" s="1291"/>
      <c r="I52" s="1293"/>
      <c r="J52" s="1293"/>
      <c r="K52" s="1294"/>
      <c r="L52" s="1294"/>
      <c r="M52" s="1294"/>
      <c r="N52" s="1294"/>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381"/>
      <c r="B53" s="366"/>
      <c r="G53" s="1291"/>
      <c r="H53" s="1291"/>
      <c r="I53" s="1286"/>
      <c r="J53" s="1286"/>
      <c r="K53" s="1294"/>
      <c r="L53" s="1294"/>
      <c r="M53" s="1294"/>
      <c r="N53" s="1294"/>
      <c r="AM53" s="373"/>
      <c r="AN53" s="1292"/>
      <c r="AO53" s="1292"/>
      <c r="AP53" s="1292"/>
      <c r="AQ53" s="1292"/>
      <c r="AR53" s="1292"/>
      <c r="AS53" s="1292"/>
      <c r="AT53" s="1292"/>
      <c r="AU53" s="1292"/>
      <c r="AV53" s="1292"/>
      <c r="AW53" s="1292"/>
      <c r="AX53" s="1292"/>
      <c r="AY53" s="1292"/>
      <c r="AZ53" s="1292"/>
      <c r="BA53" s="1292"/>
      <c r="BB53" s="1292" t="s">
        <v>632</v>
      </c>
      <c r="BC53" s="1292"/>
      <c r="BD53" s="1292"/>
      <c r="BE53" s="1292"/>
      <c r="BF53" s="1292"/>
      <c r="BG53" s="1292"/>
      <c r="BH53" s="1292"/>
      <c r="BI53" s="1292"/>
      <c r="BJ53" s="1292"/>
      <c r="BK53" s="1292"/>
      <c r="BL53" s="1292"/>
      <c r="BM53" s="1292"/>
      <c r="BN53" s="1292"/>
      <c r="BO53" s="1292"/>
      <c r="BP53" s="1284"/>
      <c r="BQ53" s="1285"/>
      <c r="BR53" s="1285"/>
      <c r="BS53" s="1285"/>
      <c r="BT53" s="1285"/>
      <c r="BU53" s="1285"/>
      <c r="BV53" s="1285"/>
      <c r="BW53" s="1285"/>
      <c r="BX53" s="1284"/>
      <c r="BY53" s="1285"/>
      <c r="BZ53" s="1285"/>
      <c r="CA53" s="1285"/>
      <c r="CB53" s="1285"/>
      <c r="CC53" s="1285"/>
      <c r="CD53" s="1285"/>
      <c r="CE53" s="1285"/>
      <c r="CF53" s="1285">
        <v>52.5</v>
      </c>
      <c r="CG53" s="1285"/>
      <c r="CH53" s="1285"/>
      <c r="CI53" s="1285"/>
      <c r="CJ53" s="1285"/>
      <c r="CK53" s="1285"/>
      <c r="CL53" s="1285"/>
      <c r="CM53" s="1285"/>
      <c r="CN53" s="1285">
        <v>51.5</v>
      </c>
      <c r="CO53" s="1285"/>
      <c r="CP53" s="1285"/>
      <c r="CQ53" s="1285"/>
      <c r="CR53" s="1285"/>
      <c r="CS53" s="1285"/>
      <c r="CT53" s="1285"/>
      <c r="CU53" s="1285"/>
      <c r="CV53" s="1284"/>
      <c r="CW53" s="1285"/>
      <c r="CX53" s="1285"/>
      <c r="CY53" s="1285"/>
      <c r="CZ53" s="1285"/>
      <c r="DA53" s="1285"/>
      <c r="DB53" s="1285"/>
      <c r="DC53" s="1285"/>
    </row>
    <row r="54" spans="1:109" ht="13.5" x14ac:dyDescent="0.15">
      <c r="A54" s="381"/>
      <c r="B54" s="366"/>
      <c r="G54" s="1291"/>
      <c r="H54" s="1291"/>
      <c r="I54" s="1286"/>
      <c r="J54" s="1286"/>
      <c r="K54" s="1294"/>
      <c r="L54" s="1294"/>
      <c r="M54" s="1294"/>
      <c r="N54" s="1294"/>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381"/>
      <c r="B55" s="366"/>
      <c r="G55" s="1286"/>
      <c r="H55" s="1286"/>
      <c r="I55" s="1286"/>
      <c r="J55" s="1286"/>
      <c r="K55" s="1294"/>
      <c r="L55" s="1294"/>
      <c r="M55" s="1294"/>
      <c r="N55" s="1294"/>
      <c r="AN55" s="1290" t="s">
        <v>625</v>
      </c>
      <c r="AO55" s="1290"/>
      <c r="AP55" s="1290"/>
      <c r="AQ55" s="1290"/>
      <c r="AR55" s="1290"/>
      <c r="AS55" s="1290"/>
      <c r="AT55" s="1290"/>
      <c r="AU55" s="1290"/>
      <c r="AV55" s="1290"/>
      <c r="AW55" s="1290"/>
      <c r="AX55" s="1290"/>
      <c r="AY55" s="1290"/>
      <c r="AZ55" s="1290"/>
      <c r="BA55" s="1290"/>
      <c r="BB55" s="1292" t="s">
        <v>631</v>
      </c>
      <c r="BC55" s="1292"/>
      <c r="BD55" s="1292"/>
      <c r="BE55" s="1292"/>
      <c r="BF55" s="1292"/>
      <c r="BG55" s="1292"/>
      <c r="BH55" s="1292"/>
      <c r="BI55" s="1292"/>
      <c r="BJ55" s="1292"/>
      <c r="BK55" s="1292"/>
      <c r="BL55" s="1292"/>
      <c r="BM55" s="1292"/>
      <c r="BN55" s="1292"/>
      <c r="BO55" s="1292"/>
      <c r="BP55" s="1284"/>
      <c r="BQ55" s="1285"/>
      <c r="BR55" s="1285"/>
      <c r="BS55" s="1285"/>
      <c r="BT55" s="1285"/>
      <c r="BU55" s="1285"/>
      <c r="BV55" s="1285"/>
      <c r="BW55" s="1285"/>
      <c r="BX55" s="1284"/>
      <c r="BY55" s="1285"/>
      <c r="BZ55" s="1285"/>
      <c r="CA55" s="1285"/>
      <c r="CB55" s="1285"/>
      <c r="CC55" s="1285"/>
      <c r="CD55" s="1285"/>
      <c r="CE55" s="1285"/>
      <c r="CF55" s="1285">
        <v>41.4</v>
      </c>
      <c r="CG55" s="1285"/>
      <c r="CH55" s="1285"/>
      <c r="CI55" s="1285"/>
      <c r="CJ55" s="1285"/>
      <c r="CK55" s="1285"/>
      <c r="CL55" s="1285"/>
      <c r="CM55" s="1285"/>
      <c r="CN55" s="1285">
        <v>38.9</v>
      </c>
      <c r="CO55" s="1285"/>
      <c r="CP55" s="1285"/>
      <c r="CQ55" s="1285"/>
      <c r="CR55" s="1285"/>
      <c r="CS55" s="1285"/>
      <c r="CT55" s="1285"/>
      <c r="CU55" s="1285"/>
      <c r="CV55" s="1284"/>
      <c r="CW55" s="1285"/>
      <c r="CX55" s="1285"/>
      <c r="CY55" s="1285"/>
      <c r="CZ55" s="1285"/>
      <c r="DA55" s="1285"/>
      <c r="DB55" s="1285"/>
      <c r="DC55" s="1285"/>
    </row>
    <row r="56" spans="1:109" ht="13.5" x14ac:dyDescent="0.15">
      <c r="A56" s="381"/>
      <c r="B56" s="366"/>
      <c r="G56" s="1286"/>
      <c r="H56" s="1286"/>
      <c r="I56" s="1286"/>
      <c r="J56" s="1286"/>
      <c r="K56" s="1294"/>
      <c r="L56" s="1294"/>
      <c r="M56" s="1294"/>
      <c r="N56" s="1294"/>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1" customFormat="1" ht="13.5" x14ac:dyDescent="0.15">
      <c r="B57" s="387"/>
      <c r="G57" s="1286"/>
      <c r="H57" s="1286"/>
      <c r="I57" s="1295"/>
      <c r="J57" s="1295"/>
      <c r="K57" s="1294"/>
      <c r="L57" s="1294"/>
      <c r="M57" s="1294"/>
      <c r="N57" s="1294"/>
      <c r="AM57" s="365"/>
      <c r="AN57" s="1290"/>
      <c r="AO57" s="1290"/>
      <c r="AP57" s="1290"/>
      <c r="AQ57" s="1290"/>
      <c r="AR57" s="1290"/>
      <c r="AS57" s="1290"/>
      <c r="AT57" s="1290"/>
      <c r="AU57" s="1290"/>
      <c r="AV57" s="1290"/>
      <c r="AW57" s="1290"/>
      <c r="AX57" s="1290"/>
      <c r="AY57" s="1290"/>
      <c r="AZ57" s="1290"/>
      <c r="BA57" s="1290"/>
      <c r="BB57" s="1292" t="s">
        <v>630</v>
      </c>
      <c r="BC57" s="1292"/>
      <c r="BD57" s="1292"/>
      <c r="BE57" s="1292"/>
      <c r="BF57" s="1292"/>
      <c r="BG57" s="1292"/>
      <c r="BH57" s="1292"/>
      <c r="BI57" s="1292"/>
      <c r="BJ57" s="1292"/>
      <c r="BK57" s="1292"/>
      <c r="BL57" s="1292"/>
      <c r="BM57" s="1292"/>
      <c r="BN57" s="1292"/>
      <c r="BO57" s="1292"/>
      <c r="BP57" s="1284"/>
      <c r="BQ57" s="1285"/>
      <c r="BR57" s="1285"/>
      <c r="BS57" s="1285"/>
      <c r="BT57" s="1285"/>
      <c r="BU57" s="1285"/>
      <c r="BV57" s="1285"/>
      <c r="BW57" s="1285"/>
      <c r="BX57" s="1284"/>
      <c r="BY57" s="1285"/>
      <c r="BZ57" s="1285"/>
      <c r="CA57" s="1285"/>
      <c r="CB57" s="1285"/>
      <c r="CC57" s="1285"/>
      <c r="CD57" s="1285"/>
      <c r="CE57" s="1285"/>
      <c r="CF57" s="1285">
        <v>60.2</v>
      </c>
      <c r="CG57" s="1285"/>
      <c r="CH57" s="1285"/>
      <c r="CI57" s="1285"/>
      <c r="CJ57" s="1285"/>
      <c r="CK57" s="1285"/>
      <c r="CL57" s="1285"/>
      <c r="CM57" s="1285"/>
      <c r="CN57" s="1285">
        <v>59.3</v>
      </c>
      <c r="CO57" s="1285"/>
      <c r="CP57" s="1285"/>
      <c r="CQ57" s="1285"/>
      <c r="CR57" s="1285"/>
      <c r="CS57" s="1285"/>
      <c r="CT57" s="1285"/>
      <c r="CU57" s="1285"/>
      <c r="CV57" s="1284"/>
      <c r="CW57" s="1285"/>
      <c r="CX57" s="1285"/>
      <c r="CY57" s="1285"/>
      <c r="CZ57" s="1285"/>
      <c r="DA57" s="1285"/>
      <c r="DB57" s="1285"/>
      <c r="DC57" s="1285"/>
      <c r="DD57" s="392"/>
      <c r="DE57" s="387"/>
    </row>
    <row r="58" spans="1:109" s="381" customFormat="1" ht="13.5" x14ac:dyDescent="0.15">
      <c r="A58" s="365"/>
      <c r="B58" s="387"/>
      <c r="G58" s="1286"/>
      <c r="H58" s="1286"/>
      <c r="I58" s="1295"/>
      <c r="J58" s="1295"/>
      <c r="K58" s="1294"/>
      <c r="L58" s="1294"/>
      <c r="M58" s="1294"/>
      <c r="N58" s="1294"/>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629</v>
      </c>
    </row>
    <row r="64" spans="1:109" ht="13.5" x14ac:dyDescent="0.15">
      <c r="B64" s="366"/>
      <c r="G64" s="382"/>
      <c r="I64" s="384"/>
      <c r="J64" s="384"/>
      <c r="K64" s="384"/>
      <c r="L64" s="384"/>
      <c r="M64" s="384"/>
      <c r="N64" s="383"/>
      <c r="AM64" s="382"/>
      <c r="AN64" s="382" t="s">
        <v>628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637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627</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571</v>
      </c>
      <c r="BQ72" s="1290"/>
      <c r="BR72" s="1290"/>
      <c r="BS72" s="1290"/>
      <c r="BT72" s="1290"/>
      <c r="BU72" s="1290"/>
      <c r="BV72" s="1290"/>
      <c r="BW72" s="1290"/>
      <c r="BX72" s="1290" t="s">
        <v>572</v>
      </c>
      <c r="BY72" s="1290"/>
      <c r="BZ72" s="1290"/>
      <c r="CA72" s="1290"/>
      <c r="CB72" s="1290"/>
      <c r="CC72" s="1290"/>
      <c r="CD72" s="1290"/>
      <c r="CE72" s="1290"/>
      <c r="CF72" s="1290" t="s">
        <v>573</v>
      </c>
      <c r="CG72" s="1290"/>
      <c r="CH72" s="1290"/>
      <c r="CI72" s="1290"/>
      <c r="CJ72" s="1290"/>
      <c r="CK72" s="1290"/>
      <c r="CL72" s="1290"/>
      <c r="CM72" s="1290"/>
      <c r="CN72" s="1290" t="s">
        <v>574</v>
      </c>
      <c r="CO72" s="1290"/>
      <c r="CP72" s="1290"/>
      <c r="CQ72" s="1290"/>
      <c r="CR72" s="1290"/>
      <c r="CS72" s="1290"/>
      <c r="CT72" s="1290"/>
      <c r="CU72" s="1290"/>
      <c r="CV72" s="1290" t="s">
        <v>575</v>
      </c>
      <c r="CW72" s="1290"/>
      <c r="CX72" s="1290"/>
      <c r="CY72" s="1290"/>
      <c r="CZ72" s="1290"/>
      <c r="DA72" s="1290"/>
      <c r="DB72" s="1290"/>
      <c r="DC72" s="1290"/>
    </row>
    <row r="73" spans="2:107" ht="13.5" x14ac:dyDescent="0.15">
      <c r="B73" s="366"/>
      <c r="G73" s="1291"/>
      <c r="H73" s="1291"/>
      <c r="I73" s="1291"/>
      <c r="J73" s="1291"/>
      <c r="K73" s="1296"/>
      <c r="L73" s="1296"/>
      <c r="M73" s="1296"/>
      <c r="N73" s="1296"/>
      <c r="AM73" s="373"/>
      <c r="AN73" s="1292" t="s">
        <v>626</v>
      </c>
      <c r="AO73" s="1292"/>
      <c r="AP73" s="1292"/>
      <c r="AQ73" s="1292"/>
      <c r="AR73" s="1292"/>
      <c r="AS73" s="1292"/>
      <c r="AT73" s="1292"/>
      <c r="AU73" s="1292"/>
      <c r="AV73" s="1292"/>
      <c r="AW73" s="1292"/>
      <c r="AX73" s="1292"/>
      <c r="AY73" s="1292"/>
      <c r="AZ73" s="1292"/>
      <c r="BA73" s="1292"/>
      <c r="BB73" s="1292" t="s">
        <v>624</v>
      </c>
      <c r="BC73" s="1292"/>
      <c r="BD73" s="1292"/>
      <c r="BE73" s="1292"/>
      <c r="BF73" s="1292"/>
      <c r="BG73" s="1292"/>
      <c r="BH73" s="1292"/>
      <c r="BI73" s="1292"/>
      <c r="BJ73" s="1292"/>
      <c r="BK73" s="1292"/>
      <c r="BL73" s="1292"/>
      <c r="BM73" s="1292"/>
      <c r="BN73" s="1292"/>
      <c r="BO73" s="1292"/>
      <c r="BP73" s="1285">
        <v>91.8</v>
      </c>
      <c r="BQ73" s="1285"/>
      <c r="BR73" s="1285"/>
      <c r="BS73" s="1285"/>
      <c r="BT73" s="1285"/>
      <c r="BU73" s="1285"/>
      <c r="BV73" s="1285"/>
      <c r="BW73" s="1285"/>
      <c r="BX73" s="1285">
        <v>92.8</v>
      </c>
      <c r="BY73" s="1285"/>
      <c r="BZ73" s="1285"/>
      <c r="CA73" s="1285"/>
      <c r="CB73" s="1285"/>
      <c r="CC73" s="1285"/>
      <c r="CD73" s="1285"/>
      <c r="CE73" s="1285"/>
      <c r="CF73" s="1285">
        <v>91.2</v>
      </c>
      <c r="CG73" s="1285"/>
      <c r="CH73" s="1285"/>
      <c r="CI73" s="1285"/>
      <c r="CJ73" s="1285"/>
      <c r="CK73" s="1285"/>
      <c r="CL73" s="1285"/>
      <c r="CM73" s="1285"/>
      <c r="CN73" s="1285">
        <v>87</v>
      </c>
      <c r="CO73" s="1285"/>
      <c r="CP73" s="1285"/>
      <c r="CQ73" s="1285"/>
      <c r="CR73" s="1285"/>
      <c r="CS73" s="1285"/>
      <c r="CT73" s="1285"/>
      <c r="CU73" s="1285"/>
      <c r="CV73" s="1285">
        <v>83.6</v>
      </c>
      <c r="CW73" s="1285"/>
      <c r="CX73" s="1285"/>
      <c r="CY73" s="1285"/>
      <c r="CZ73" s="1285"/>
      <c r="DA73" s="1285"/>
      <c r="DB73" s="1285"/>
      <c r="DC73" s="1285"/>
    </row>
    <row r="74" spans="2:107" ht="13.5" x14ac:dyDescent="0.15">
      <c r="B74" s="366"/>
      <c r="G74" s="1291"/>
      <c r="H74" s="1291"/>
      <c r="I74" s="1291"/>
      <c r="J74" s="1291"/>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366"/>
      <c r="G75" s="1291"/>
      <c r="H75" s="1291"/>
      <c r="I75" s="1286"/>
      <c r="J75" s="1286"/>
      <c r="K75" s="1294"/>
      <c r="L75" s="1294"/>
      <c r="M75" s="1294"/>
      <c r="N75" s="1294"/>
      <c r="AM75" s="373"/>
      <c r="AN75" s="1292"/>
      <c r="AO75" s="1292"/>
      <c r="AP75" s="1292"/>
      <c r="AQ75" s="1292"/>
      <c r="AR75" s="1292"/>
      <c r="AS75" s="1292"/>
      <c r="AT75" s="1292"/>
      <c r="AU75" s="1292"/>
      <c r="AV75" s="1292"/>
      <c r="AW75" s="1292"/>
      <c r="AX75" s="1292"/>
      <c r="AY75" s="1292"/>
      <c r="AZ75" s="1292"/>
      <c r="BA75" s="1292"/>
      <c r="BB75" s="1292" t="s">
        <v>623</v>
      </c>
      <c r="BC75" s="1292"/>
      <c r="BD75" s="1292"/>
      <c r="BE75" s="1292"/>
      <c r="BF75" s="1292"/>
      <c r="BG75" s="1292"/>
      <c r="BH75" s="1292"/>
      <c r="BI75" s="1292"/>
      <c r="BJ75" s="1292"/>
      <c r="BK75" s="1292"/>
      <c r="BL75" s="1292"/>
      <c r="BM75" s="1292"/>
      <c r="BN75" s="1292"/>
      <c r="BO75" s="1292"/>
      <c r="BP75" s="1285">
        <v>12.4</v>
      </c>
      <c r="BQ75" s="1285"/>
      <c r="BR75" s="1285"/>
      <c r="BS75" s="1285"/>
      <c r="BT75" s="1285"/>
      <c r="BU75" s="1285"/>
      <c r="BV75" s="1285"/>
      <c r="BW75" s="1285"/>
      <c r="BX75" s="1285">
        <v>11.8</v>
      </c>
      <c r="BY75" s="1285"/>
      <c r="BZ75" s="1285"/>
      <c r="CA75" s="1285"/>
      <c r="CB75" s="1285"/>
      <c r="CC75" s="1285"/>
      <c r="CD75" s="1285"/>
      <c r="CE75" s="1285"/>
      <c r="CF75" s="1285">
        <v>11.5</v>
      </c>
      <c r="CG75" s="1285"/>
      <c r="CH75" s="1285"/>
      <c r="CI75" s="1285"/>
      <c r="CJ75" s="1285"/>
      <c r="CK75" s="1285"/>
      <c r="CL75" s="1285"/>
      <c r="CM75" s="1285"/>
      <c r="CN75" s="1285">
        <v>10.6</v>
      </c>
      <c r="CO75" s="1285"/>
      <c r="CP75" s="1285"/>
      <c r="CQ75" s="1285"/>
      <c r="CR75" s="1285"/>
      <c r="CS75" s="1285"/>
      <c r="CT75" s="1285"/>
      <c r="CU75" s="1285"/>
      <c r="CV75" s="1285">
        <v>10.199999999999999</v>
      </c>
      <c r="CW75" s="1285"/>
      <c r="CX75" s="1285"/>
      <c r="CY75" s="1285"/>
      <c r="CZ75" s="1285"/>
      <c r="DA75" s="1285"/>
      <c r="DB75" s="1285"/>
      <c r="DC75" s="1285"/>
    </row>
    <row r="76" spans="2:107" ht="13.5" x14ac:dyDescent="0.15">
      <c r="B76" s="366"/>
      <c r="G76" s="1291"/>
      <c r="H76" s="1291"/>
      <c r="I76" s="1286"/>
      <c r="J76" s="1286"/>
      <c r="K76" s="1294"/>
      <c r="L76" s="1294"/>
      <c r="M76" s="1294"/>
      <c r="N76" s="1294"/>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366"/>
      <c r="G77" s="1286"/>
      <c r="H77" s="1286"/>
      <c r="I77" s="1286"/>
      <c r="J77" s="1286"/>
      <c r="K77" s="1296"/>
      <c r="L77" s="1296"/>
      <c r="M77" s="1296"/>
      <c r="N77" s="1296"/>
      <c r="AN77" s="1290" t="s">
        <v>625</v>
      </c>
      <c r="AO77" s="1290"/>
      <c r="AP77" s="1290"/>
      <c r="AQ77" s="1290"/>
      <c r="AR77" s="1290"/>
      <c r="AS77" s="1290"/>
      <c r="AT77" s="1290"/>
      <c r="AU77" s="1290"/>
      <c r="AV77" s="1290"/>
      <c r="AW77" s="1290"/>
      <c r="AX77" s="1290"/>
      <c r="AY77" s="1290"/>
      <c r="AZ77" s="1290"/>
      <c r="BA77" s="1290"/>
      <c r="BB77" s="1292" t="s">
        <v>624</v>
      </c>
      <c r="BC77" s="1292"/>
      <c r="BD77" s="1292"/>
      <c r="BE77" s="1292"/>
      <c r="BF77" s="1292"/>
      <c r="BG77" s="1292"/>
      <c r="BH77" s="1292"/>
      <c r="BI77" s="1292"/>
      <c r="BJ77" s="1292"/>
      <c r="BK77" s="1292"/>
      <c r="BL77" s="1292"/>
      <c r="BM77" s="1292"/>
      <c r="BN77" s="1292"/>
      <c r="BO77" s="1292"/>
      <c r="BP77" s="1285">
        <v>54.4</v>
      </c>
      <c r="BQ77" s="1285"/>
      <c r="BR77" s="1285"/>
      <c r="BS77" s="1285"/>
      <c r="BT77" s="1285"/>
      <c r="BU77" s="1285"/>
      <c r="BV77" s="1285"/>
      <c r="BW77" s="1285"/>
      <c r="BX77" s="1285">
        <v>47</v>
      </c>
      <c r="BY77" s="1285"/>
      <c r="BZ77" s="1285"/>
      <c r="CA77" s="1285"/>
      <c r="CB77" s="1285"/>
      <c r="CC77" s="1285"/>
      <c r="CD77" s="1285"/>
      <c r="CE77" s="1285"/>
      <c r="CF77" s="1285">
        <v>41.4</v>
      </c>
      <c r="CG77" s="1285"/>
      <c r="CH77" s="1285"/>
      <c r="CI77" s="1285"/>
      <c r="CJ77" s="1285"/>
      <c r="CK77" s="1285"/>
      <c r="CL77" s="1285"/>
      <c r="CM77" s="1285"/>
      <c r="CN77" s="1285">
        <v>38.9</v>
      </c>
      <c r="CO77" s="1285"/>
      <c r="CP77" s="1285"/>
      <c r="CQ77" s="1285"/>
      <c r="CR77" s="1285"/>
      <c r="CS77" s="1285"/>
      <c r="CT77" s="1285"/>
      <c r="CU77" s="1285"/>
      <c r="CV77" s="1285">
        <v>37.6</v>
      </c>
      <c r="CW77" s="1285"/>
      <c r="CX77" s="1285"/>
      <c r="CY77" s="1285"/>
      <c r="CZ77" s="1285"/>
      <c r="DA77" s="1285"/>
      <c r="DB77" s="1285"/>
      <c r="DC77" s="1285"/>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366"/>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2" t="s">
        <v>623</v>
      </c>
      <c r="BC79" s="1292"/>
      <c r="BD79" s="1292"/>
      <c r="BE79" s="1292"/>
      <c r="BF79" s="1292"/>
      <c r="BG79" s="1292"/>
      <c r="BH79" s="1292"/>
      <c r="BI79" s="1292"/>
      <c r="BJ79" s="1292"/>
      <c r="BK79" s="1292"/>
      <c r="BL79" s="1292"/>
      <c r="BM79" s="1292"/>
      <c r="BN79" s="1292"/>
      <c r="BO79" s="1292"/>
      <c r="BP79" s="1285">
        <v>8.1</v>
      </c>
      <c r="BQ79" s="1285"/>
      <c r="BR79" s="1285"/>
      <c r="BS79" s="1285"/>
      <c r="BT79" s="1285"/>
      <c r="BU79" s="1285"/>
      <c r="BV79" s="1285"/>
      <c r="BW79" s="1285"/>
      <c r="BX79" s="1285">
        <v>7.3</v>
      </c>
      <c r="BY79" s="1285"/>
      <c r="BZ79" s="1285"/>
      <c r="CA79" s="1285"/>
      <c r="CB79" s="1285"/>
      <c r="CC79" s="1285"/>
      <c r="CD79" s="1285"/>
      <c r="CE79" s="1285"/>
      <c r="CF79" s="1285">
        <v>6.7</v>
      </c>
      <c r="CG79" s="1285"/>
      <c r="CH79" s="1285"/>
      <c r="CI79" s="1285"/>
      <c r="CJ79" s="1285"/>
      <c r="CK79" s="1285"/>
      <c r="CL79" s="1285"/>
      <c r="CM79" s="1285"/>
      <c r="CN79" s="1285">
        <v>6.4</v>
      </c>
      <c r="CO79" s="1285"/>
      <c r="CP79" s="1285"/>
      <c r="CQ79" s="1285"/>
      <c r="CR79" s="1285"/>
      <c r="CS79" s="1285"/>
      <c r="CT79" s="1285"/>
      <c r="CU79" s="1285"/>
      <c r="CV79" s="1285">
        <v>6.1</v>
      </c>
      <c r="CW79" s="1285"/>
      <c r="CX79" s="1285"/>
      <c r="CY79" s="1285"/>
      <c r="CZ79" s="1285"/>
      <c r="DA79" s="1285"/>
      <c r="DB79" s="1285"/>
      <c r="DC79" s="1285"/>
    </row>
    <row r="80" spans="2:107" ht="13.5" x14ac:dyDescent="0.15">
      <c r="B80" s="366"/>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R/IL2rakLTARFy6YnGd61E4cfAF7hB2Q4Qu+CK+HA3INLwz7QfK0tlQSsZgsjOC+27faLkay4LD6awPjdbMAQ==" saltValue="oRkK/muSf8CfArZ6FLUrKg=="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375" style="267" customWidth="1"/>
    <col min="35" max="122" width="2.375" style="266" customWidth="1"/>
    <col min="123" max="16384" width="2.37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mnsmAtgDL3OH+PEs3F9+3qReVcxm33LK+UHeQ3o/Ksugk/r4cZSTB9z+XVHADr/WyaaBIHBOPu7m37RxSTIrw==" saltValue="ziCaxtU3/uydNPjamUzD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9" zoomScaleNormal="89" zoomScaleSheetLayoutView="55" workbookViewId="0"/>
  </sheetViews>
  <sheetFormatPr defaultColWidth="0" defaultRowHeight="13.5" customHeight="1" zeroHeight="1" x14ac:dyDescent="0.15"/>
  <cols>
    <col min="1" max="34" width="2.375" style="267" customWidth="1"/>
    <col min="35" max="122" width="2.375" style="266" customWidth="1"/>
    <col min="123" max="16384" width="2.37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zxcjdmcJCc5MRgh8WGHmtPE3St08zZoS/a8UpMHLXmUdImh7qsUxW7dK39lsnZ5JzMhg1QKJEN1i3UcUxIIpw==" saltValue="oIXl86Fw5fDczkzmh+S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568</v>
      </c>
      <c r="G2" s="132"/>
      <c r="H2" s="133"/>
    </row>
    <row r="3" spans="1:8" x14ac:dyDescent="0.15">
      <c r="A3" s="129" t="s">
        <v>561</v>
      </c>
      <c r="B3" s="134"/>
      <c r="C3" s="135"/>
      <c r="D3" s="136">
        <v>30056</v>
      </c>
      <c r="E3" s="137"/>
      <c r="F3" s="138">
        <v>47677</v>
      </c>
      <c r="G3" s="139"/>
      <c r="H3" s="140"/>
    </row>
    <row r="4" spans="1:8" x14ac:dyDescent="0.15">
      <c r="A4" s="141"/>
      <c r="B4" s="142"/>
      <c r="C4" s="143"/>
      <c r="D4" s="144">
        <v>11018</v>
      </c>
      <c r="E4" s="145"/>
      <c r="F4" s="146">
        <v>23360</v>
      </c>
      <c r="G4" s="147"/>
      <c r="H4" s="148"/>
    </row>
    <row r="5" spans="1:8" x14ac:dyDescent="0.15">
      <c r="A5" s="129" t="s">
        <v>563</v>
      </c>
      <c r="B5" s="134"/>
      <c r="C5" s="135"/>
      <c r="D5" s="136">
        <v>48069</v>
      </c>
      <c r="E5" s="137"/>
      <c r="F5" s="138">
        <v>51613</v>
      </c>
      <c r="G5" s="139"/>
      <c r="H5" s="140"/>
    </row>
    <row r="6" spans="1:8" x14ac:dyDescent="0.15">
      <c r="A6" s="141"/>
      <c r="B6" s="142"/>
      <c r="C6" s="143"/>
      <c r="D6" s="144">
        <v>24307</v>
      </c>
      <c r="E6" s="145"/>
      <c r="F6" s="146">
        <v>25872</v>
      </c>
      <c r="G6" s="147"/>
      <c r="H6" s="148"/>
    </row>
    <row r="7" spans="1:8" x14ac:dyDescent="0.15">
      <c r="A7" s="129" t="s">
        <v>564</v>
      </c>
      <c r="B7" s="134"/>
      <c r="C7" s="135"/>
      <c r="D7" s="136">
        <v>70493</v>
      </c>
      <c r="E7" s="137"/>
      <c r="F7" s="138">
        <v>50880</v>
      </c>
      <c r="G7" s="139"/>
      <c r="H7" s="140"/>
    </row>
    <row r="8" spans="1:8" x14ac:dyDescent="0.15">
      <c r="A8" s="141"/>
      <c r="B8" s="142"/>
      <c r="C8" s="143"/>
      <c r="D8" s="144">
        <v>45678</v>
      </c>
      <c r="E8" s="145"/>
      <c r="F8" s="146">
        <v>27819</v>
      </c>
      <c r="G8" s="147"/>
      <c r="H8" s="148"/>
    </row>
    <row r="9" spans="1:8" x14ac:dyDescent="0.15">
      <c r="A9" s="129" t="s">
        <v>565</v>
      </c>
      <c r="B9" s="134"/>
      <c r="C9" s="135"/>
      <c r="D9" s="136">
        <v>48906</v>
      </c>
      <c r="E9" s="137"/>
      <c r="F9" s="138">
        <v>46395</v>
      </c>
      <c r="G9" s="139"/>
      <c r="H9" s="140"/>
    </row>
    <row r="10" spans="1:8" x14ac:dyDescent="0.15">
      <c r="A10" s="141"/>
      <c r="B10" s="142"/>
      <c r="C10" s="143"/>
      <c r="D10" s="144">
        <v>23473</v>
      </c>
      <c r="E10" s="145"/>
      <c r="F10" s="146">
        <v>26304</v>
      </c>
      <c r="G10" s="147"/>
      <c r="H10" s="148"/>
    </row>
    <row r="11" spans="1:8" x14ac:dyDescent="0.15">
      <c r="A11" s="129" t="s">
        <v>566</v>
      </c>
      <c r="B11" s="134"/>
      <c r="C11" s="135"/>
      <c r="D11" s="136">
        <v>44125</v>
      </c>
      <c r="E11" s="137"/>
      <c r="F11" s="138">
        <v>48088</v>
      </c>
      <c r="G11" s="139"/>
      <c r="H11" s="140"/>
    </row>
    <row r="12" spans="1:8" x14ac:dyDescent="0.15">
      <c r="A12" s="141"/>
      <c r="B12" s="142"/>
      <c r="C12" s="149"/>
      <c r="D12" s="144">
        <v>19349</v>
      </c>
      <c r="E12" s="145"/>
      <c r="F12" s="146">
        <v>25183</v>
      </c>
      <c r="G12" s="147"/>
      <c r="H12" s="148"/>
    </row>
    <row r="13" spans="1:8" x14ac:dyDescent="0.15">
      <c r="A13" s="129"/>
      <c r="B13" s="134"/>
      <c r="C13" s="150"/>
      <c r="D13" s="151">
        <v>48330</v>
      </c>
      <c r="E13" s="152"/>
      <c r="F13" s="153">
        <v>48931</v>
      </c>
      <c r="G13" s="154"/>
      <c r="H13" s="140"/>
    </row>
    <row r="14" spans="1:8" x14ac:dyDescent="0.15">
      <c r="A14" s="141"/>
      <c r="B14" s="142"/>
      <c r="C14" s="143"/>
      <c r="D14" s="144">
        <v>24765</v>
      </c>
      <c r="E14" s="145"/>
      <c r="F14" s="146">
        <v>25708</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2.31</v>
      </c>
      <c r="C19" s="155">
        <f>ROUND(VALUE(SUBSTITUTE(実質収支比率等に係る経年分析!G$48,"▲","-")),2)</f>
        <v>2.89</v>
      </c>
      <c r="D19" s="155">
        <f>ROUND(VALUE(SUBSTITUTE(実質収支比率等に係る経年分析!H$48,"▲","-")),2)</f>
        <v>2.35</v>
      </c>
      <c r="E19" s="155">
        <f>ROUND(VALUE(SUBSTITUTE(実質収支比率等に係る経年分析!I$48,"▲","-")),2)</f>
        <v>2.33</v>
      </c>
      <c r="F19" s="155">
        <f>ROUND(VALUE(SUBSTITUTE(実質収支比率等に係る経年分析!J$48,"▲","-")),2)</f>
        <v>2.34</v>
      </c>
    </row>
    <row r="20" spans="1:11" x14ac:dyDescent="0.15">
      <c r="A20" s="155" t="s">
        <v>49</v>
      </c>
      <c r="B20" s="155">
        <f>ROUND(VALUE(SUBSTITUTE(実質収支比率等に係る経年分析!F$47,"▲","-")),2)</f>
        <v>7.82</v>
      </c>
      <c r="C20" s="155">
        <f>ROUND(VALUE(SUBSTITUTE(実質収支比率等に係る経年分析!G$47,"▲","-")),2)</f>
        <v>8.8699999999999992</v>
      </c>
      <c r="D20" s="155">
        <f>ROUND(VALUE(SUBSTITUTE(実質収支比率等に係る経年分析!H$47,"▲","-")),2)</f>
        <v>10.19</v>
      </c>
      <c r="E20" s="155">
        <f>ROUND(VALUE(SUBSTITUTE(実質収支比率等に係る経年分析!I$47,"▲","-")),2)</f>
        <v>8.58</v>
      </c>
      <c r="F20" s="155">
        <f>ROUND(VALUE(SUBSTITUTE(実質収支比率等に係る経年分析!J$47,"▲","-")),2)</f>
        <v>6.94</v>
      </c>
    </row>
    <row r="21" spans="1:11" x14ac:dyDescent="0.15">
      <c r="A21" s="155" t="s">
        <v>50</v>
      </c>
      <c r="B21" s="155">
        <f>IF(ISNUMBER(VALUE(SUBSTITUTE(実質収支比率等に係る経年分析!F$49,"▲","-"))),ROUND(VALUE(SUBSTITUTE(実質収支比率等に係る経年分析!F$49,"▲","-")),2),NA())</f>
        <v>-1.08</v>
      </c>
      <c r="C21" s="155">
        <f>IF(ISNUMBER(VALUE(SUBSTITUTE(実質収支比率等に係る経年分析!G$49,"▲","-"))),ROUND(VALUE(SUBSTITUTE(実質収支比率等に係る経年分析!G$49,"▲","-")),2),NA())</f>
        <v>1.68</v>
      </c>
      <c r="D21" s="155">
        <f>IF(ISNUMBER(VALUE(SUBSTITUTE(実質収支比率等に係る経年分析!H$49,"▲","-"))),ROUND(VALUE(SUBSTITUTE(実質収支比率等に係る経年分析!H$49,"▲","-")),2),NA())</f>
        <v>0.75</v>
      </c>
      <c r="E21" s="155">
        <f>IF(ISNUMBER(VALUE(SUBSTITUTE(実質収支比率等に係る経年分析!I$49,"▲","-"))),ROUND(VALUE(SUBSTITUTE(実質収支比率等に係る経年分析!I$49,"▲","-")),2),NA())</f>
        <v>-1.81</v>
      </c>
      <c r="F21" s="155">
        <f>IF(ISNUMBER(VALUE(SUBSTITUTE(実質収支比率等に係る経年分析!J$49,"▲","-"))),ROUND(VALUE(SUBSTITUTE(実質収支比率等に係る経年分析!J$49,"▲","-")),2),NA())</f>
        <v>-1.61</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5.32</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0.09</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7.0000000000000007E-2</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0.06</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0.06</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母子父子寡婦福祉資金貸付事業会計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0.09</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0.14000000000000001</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0.18</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0.16</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0.08</v>
      </c>
    </row>
    <row r="30" spans="1:11" x14ac:dyDescent="0.15">
      <c r="A30" s="156" t="str">
        <f>IF(連結実質赤字比率に係る赤字・黒字の構成分析!C$40="",NA(),連結実質赤字比率に係る赤字・黒字の構成分析!C$40)</f>
        <v>土地区画整理会計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0.15</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0.13</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0.15</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0.12</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0.14000000000000001</v>
      </c>
    </row>
    <row r="31" spans="1:11" x14ac:dyDescent="0.15">
      <c r="A31" s="156" t="str">
        <f>IF(連結実質赤字比率に係る赤字・黒字の構成分析!C$39="",NA(),連結実質赤字比率に係る赤字・黒字の構成分析!C$39)</f>
        <v>農業集落排水事業会計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0.53</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0.62</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0.73</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0.82</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0.86</v>
      </c>
    </row>
    <row r="32" spans="1:11" x14ac:dyDescent="0.15">
      <c r="A32" s="156" t="str">
        <f>IF(連結実質赤字比率に係る赤字・黒字の構成分析!C$38="",NA(),連結実質赤字比率に係る赤字・黒字の構成分析!C$38)</f>
        <v>介護保険事業会計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0.73</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0.89</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0.64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1.46</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0.87</v>
      </c>
    </row>
    <row r="33" spans="1:16" x14ac:dyDescent="0.15">
      <c r="A33" s="156" t="str">
        <f>IF(連結実質赤字比率に係る赤字・黒字の構成分析!C$37="",NA(),連結実質赤字比率に係る赤字・黒字の構成分析!C$37)</f>
        <v>国民健康保険事業会計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0.32</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0.7</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1.52</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2</v>
      </c>
    </row>
    <row r="34" spans="1:16" x14ac:dyDescent="0.15">
      <c r="A34" s="156" t="str">
        <f>IF(連結実質赤字比率に係る赤字・黒字の構成分析!C$36="",NA(),連結実質赤字比率に係る赤字・黒字の構成分析!C$36)</f>
        <v>一般会計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2.0099999999999998</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2.57</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1.97</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2.0099999999999998</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2.09</v>
      </c>
    </row>
    <row r="35" spans="1:16" x14ac:dyDescent="0.15">
      <c r="A35" s="156" t="str">
        <f>IF(連結実質赤字比率に係る赤字・黒字の構成分析!C$35="",NA(),連結実質赤字比率に係る赤字・黒字の構成分析!C$35)</f>
        <v>下水道事業会計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3.76</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4.42</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4.87</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5.28</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5.25</v>
      </c>
    </row>
    <row r="36" spans="1:16" x14ac:dyDescent="0.15">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9.15</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10.24</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11.92</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13.62</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14.95</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12619</v>
      </c>
      <c r="E42" s="157"/>
      <c r="F42" s="157"/>
      <c r="G42" s="157">
        <f>'実質公債費比率（分子）の構造'!L$52</f>
        <v>13246</v>
      </c>
      <c r="H42" s="157"/>
      <c r="I42" s="157"/>
      <c r="J42" s="157">
        <f>'実質公債費比率（分子）の構造'!M$52</f>
        <v>12706</v>
      </c>
      <c r="K42" s="157"/>
      <c r="L42" s="157"/>
      <c r="M42" s="157">
        <f>'実質公債費比率（分子）の構造'!N$52</f>
        <v>12510</v>
      </c>
      <c r="N42" s="157"/>
      <c r="O42" s="157"/>
      <c r="P42" s="157">
        <f>'実質公債費比率（分子）の構造'!O$52</f>
        <v>12559</v>
      </c>
    </row>
    <row r="43" spans="1:16" x14ac:dyDescent="0.15">
      <c r="A43" s="157" t="s">
        <v>58</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59</v>
      </c>
      <c r="B44" s="157">
        <f>'実質公債費比率（分子）の構造'!K$50</f>
        <v>15</v>
      </c>
      <c r="C44" s="157"/>
      <c r="D44" s="157"/>
      <c r="E44" s="157">
        <f>'実質公債費比率（分子）の構造'!L$50</f>
        <v>12</v>
      </c>
      <c r="F44" s="157"/>
      <c r="G44" s="157"/>
      <c r="H44" s="157">
        <f>'実質公債費比率（分子）の構造'!M$50</f>
        <v>9</v>
      </c>
      <c r="I44" s="157"/>
      <c r="J44" s="157"/>
      <c r="K44" s="157">
        <f>'実質公債費比率（分子）の構造'!N$50</f>
        <v>9</v>
      </c>
      <c r="L44" s="157"/>
      <c r="M44" s="157"/>
      <c r="N44" s="157">
        <f>'実質公債費比率（分子）の構造'!O$50</f>
        <v>7</v>
      </c>
      <c r="O44" s="157"/>
      <c r="P44" s="157"/>
    </row>
    <row r="45" spans="1:16" x14ac:dyDescent="0.15">
      <c r="A45" s="157" t="s">
        <v>60</v>
      </c>
      <c r="B45" s="157" t="str">
        <f>'実質公債費比率（分子）の構造'!K$49</f>
        <v>-</v>
      </c>
      <c r="C45" s="157"/>
      <c r="D45" s="157"/>
      <c r="E45" s="157" t="str">
        <f>'実質公債費比率（分子）の構造'!L$49</f>
        <v>-</v>
      </c>
      <c r="F45" s="157"/>
      <c r="G45" s="157"/>
      <c r="H45" s="157" t="str">
        <f>'実質公債費比率（分子）の構造'!M$49</f>
        <v>-</v>
      </c>
      <c r="I45" s="157"/>
      <c r="J45" s="157"/>
      <c r="K45" s="157" t="str">
        <f>'実質公債費比率（分子）の構造'!N$49</f>
        <v>-</v>
      </c>
      <c r="L45" s="157"/>
      <c r="M45" s="157"/>
      <c r="N45" s="157" t="str">
        <f>'実質公債費比率（分子）の構造'!O$49</f>
        <v>-</v>
      </c>
      <c r="O45" s="157"/>
      <c r="P45" s="157"/>
    </row>
    <row r="46" spans="1:16" x14ac:dyDescent="0.15">
      <c r="A46" s="157" t="s">
        <v>61</v>
      </c>
      <c r="B46" s="157">
        <f>'実質公債費比率（分子）の構造'!K$48</f>
        <v>4830</v>
      </c>
      <c r="C46" s="157"/>
      <c r="D46" s="157"/>
      <c r="E46" s="157">
        <f>'実質公債費比率（分子）の構造'!L$48</f>
        <v>4317</v>
      </c>
      <c r="F46" s="157"/>
      <c r="G46" s="157"/>
      <c r="H46" s="157">
        <f>'実質公債費比率（分子）の構造'!M$48</f>
        <v>4256</v>
      </c>
      <c r="I46" s="157"/>
      <c r="J46" s="157"/>
      <c r="K46" s="157">
        <f>'実質公債費比率（分子）の構造'!N$48</f>
        <v>4153</v>
      </c>
      <c r="L46" s="157"/>
      <c r="M46" s="157"/>
      <c r="N46" s="157">
        <f>'実質公債費比率（分子）の構造'!O$48</f>
        <v>3640</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15432</v>
      </c>
      <c r="C49" s="157"/>
      <c r="D49" s="157"/>
      <c r="E49" s="157">
        <f>'実質公債費比率（分子）の構造'!L$45</f>
        <v>15580</v>
      </c>
      <c r="F49" s="157"/>
      <c r="G49" s="157"/>
      <c r="H49" s="157">
        <f>'実質公債費比率（分子）の構造'!M$45</f>
        <v>15276</v>
      </c>
      <c r="I49" s="157"/>
      <c r="J49" s="157"/>
      <c r="K49" s="157">
        <f>'実質公債費比率（分子）の構造'!N$45</f>
        <v>14276</v>
      </c>
      <c r="L49" s="157"/>
      <c r="M49" s="157"/>
      <c r="N49" s="157">
        <f>'実質公債費比率（分子）の構造'!O$45</f>
        <v>14443</v>
      </c>
      <c r="O49" s="157"/>
      <c r="P49" s="157"/>
    </row>
    <row r="50" spans="1:16" x14ac:dyDescent="0.15">
      <c r="A50" s="157" t="s">
        <v>65</v>
      </c>
      <c r="B50" s="157" t="e">
        <f>NA()</f>
        <v>#N/A</v>
      </c>
      <c r="C50" s="157">
        <f>IF(ISNUMBER('実質公債費比率（分子）の構造'!K$53),'実質公債費比率（分子）の構造'!K$53,NA())</f>
        <v>7658</v>
      </c>
      <c r="D50" s="157" t="e">
        <f>NA()</f>
        <v>#N/A</v>
      </c>
      <c r="E50" s="157" t="e">
        <f>NA()</f>
        <v>#N/A</v>
      </c>
      <c r="F50" s="157">
        <f>IF(ISNUMBER('実質公債費比率（分子）の構造'!L$53),'実質公債費比率（分子）の構造'!L$53,NA())</f>
        <v>6663</v>
      </c>
      <c r="G50" s="157" t="e">
        <f>NA()</f>
        <v>#N/A</v>
      </c>
      <c r="H50" s="157" t="e">
        <f>NA()</f>
        <v>#N/A</v>
      </c>
      <c r="I50" s="157">
        <f>IF(ISNUMBER('実質公債費比率（分子）の構造'!M$53),'実質公債費比率（分子）の構造'!M$53,NA())</f>
        <v>6835</v>
      </c>
      <c r="J50" s="157" t="e">
        <f>NA()</f>
        <v>#N/A</v>
      </c>
      <c r="K50" s="157" t="e">
        <f>NA()</f>
        <v>#N/A</v>
      </c>
      <c r="L50" s="157">
        <f>IF(ISNUMBER('実質公債費比率（分子）の構造'!N$53),'実質公債費比率（分子）の構造'!N$53,NA())</f>
        <v>5928</v>
      </c>
      <c r="M50" s="157" t="e">
        <f>NA()</f>
        <v>#N/A</v>
      </c>
      <c r="N50" s="157" t="e">
        <f>NA()</f>
        <v>#N/A</v>
      </c>
      <c r="O50" s="157">
        <f>IF(ISNUMBER('実質公債費比率（分子）の構造'!O$53),'実質公債費比率（分子）の構造'!O$53,NA())</f>
        <v>5531</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131525</v>
      </c>
      <c r="E56" s="156"/>
      <c r="F56" s="156"/>
      <c r="G56" s="156">
        <f>'将来負担比率（分子）の構造'!J$52</f>
        <v>130857</v>
      </c>
      <c r="H56" s="156"/>
      <c r="I56" s="156"/>
      <c r="J56" s="156">
        <f>'将来負担比率（分子）の構造'!K$52</f>
        <v>133256</v>
      </c>
      <c r="K56" s="156"/>
      <c r="L56" s="156"/>
      <c r="M56" s="156">
        <f>'将来負担比率（分子）の構造'!L$52</f>
        <v>133313</v>
      </c>
      <c r="N56" s="156"/>
      <c r="O56" s="156"/>
      <c r="P56" s="156">
        <f>'将来負担比率（分子）の構造'!M$52</f>
        <v>130243</v>
      </c>
    </row>
    <row r="57" spans="1:16" x14ac:dyDescent="0.15">
      <c r="A57" s="156" t="s">
        <v>36</v>
      </c>
      <c r="B57" s="156"/>
      <c r="C57" s="156"/>
      <c r="D57" s="156">
        <f>'将来負担比率（分子）の構造'!I$51</f>
        <v>3775</v>
      </c>
      <c r="E57" s="156"/>
      <c r="F57" s="156"/>
      <c r="G57" s="156">
        <f>'将来負担比率（分子）の構造'!J$51</f>
        <v>5078</v>
      </c>
      <c r="H57" s="156"/>
      <c r="I57" s="156"/>
      <c r="J57" s="156">
        <f>'将来負担比率（分子）の構造'!K$51</f>
        <v>4909</v>
      </c>
      <c r="K57" s="156"/>
      <c r="L57" s="156"/>
      <c r="M57" s="156">
        <f>'将来負担比率（分子）の構造'!L$51</f>
        <v>5581</v>
      </c>
      <c r="N57" s="156"/>
      <c r="O57" s="156"/>
      <c r="P57" s="156">
        <f>'将来負担比率（分子）の構造'!M$51</f>
        <v>5355</v>
      </c>
    </row>
    <row r="58" spans="1:16" x14ac:dyDescent="0.15">
      <c r="A58" s="156" t="s">
        <v>35</v>
      </c>
      <c r="B58" s="156"/>
      <c r="C58" s="156"/>
      <c r="D58" s="156">
        <f>'将来負担比率（分子）の構造'!I$50</f>
        <v>29246</v>
      </c>
      <c r="E58" s="156"/>
      <c r="F58" s="156"/>
      <c r="G58" s="156">
        <f>'将来負担比率（分子）の構造'!J$50</f>
        <v>29307</v>
      </c>
      <c r="H58" s="156"/>
      <c r="I58" s="156"/>
      <c r="J58" s="156">
        <f>'将来負担比率（分子）の構造'!K$50</f>
        <v>25557</v>
      </c>
      <c r="K58" s="156"/>
      <c r="L58" s="156"/>
      <c r="M58" s="156">
        <f>'将来負担比率（分子）の構造'!L$50</f>
        <v>22858</v>
      </c>
      <c r="N58" s="156"/>
      <c r="O58" s="156"/>
      <c r="P58" s="156">
        <f>'将来負担比率（分子）の構造'!M$50</f>
        <v>22032</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f>'将来負担比率（分子）の構造'!I$46</f>
        <v>172</v>
      </c>
      <c r="C61" s="156"/>
      <c r="D61" s="156"/>
      <c r="E61" s="156">
        <f>'将来負担比率（分子）の構造'!J$46</f>
        <v>108</v>
      </c>
      <c r="F61" s="156"/>
      <c r="G61" s="156"/>
      <c r="H61" s="156">
        <f>'将来負担比率（分子）の構造'!K$46</f>
        <v>44</v>
      </c>
      <c r="I61" s="156"/>
      <c r="J61" s="156"/>
      <c r="K61" s="156" t="str">
        <f>'将来負担比率（分子）の構造'!L$46</f>
        <v>-</v>
      </c>
      <c r="L61" s="156"/>
      <c r="M61" s="156"/>
      <c r="N61" s="156" t="str">
        <f>'将来負担比率（分子）の構造'!M$46</f>
        <v>-</v>
      </c>
      <c r="O61" s="156"/>
      <c r="P61" s="156"/>
    </row>
    <row r="62" spans="1:16" x14ac:dyDescent="0.15">
      <c r="A62" s="156" t="s">
        <v>29</v>
      </c>
      <c r="B62" s="156">
        <f>'将来負担比率（分子）の構造'!I$45</f>
        <v>23502</v>
      </c>
      <c r="C62" s="156"/>
      <c r="D62" s="156"/>
      <c r="E62" s="156">
        <f>'将来負担比率（分子）の構造'!J$45</f>
        <v>21573</v>
      </c>
      <c r="F62" s="156"/>
      <c r="G62" s="156"/>
      <c r="H62" s="156">
        <f>'将来負担比率（分子）の構造'!K$45</f>
        <v>20023</v>
      </c>
      <c r="I62" s="156"/>
      <c r="J62" s="156"/>
      <c r="K62" s="156">
        <f>'将来負担比率（分子）の構造'!L$45</f>
        <v>19937</v>
      </c>
      <c r="L62" s="156"/>
      <c r="M62" s="156"/>
      <c r="N62" s="156">
        <f>'将来負担比率（分子）の構造'!M$45</f>
        <v>18762</v>
      </c>
      <c r="O62" s="156"/>
      <c r="P62" s="156"/>
    </row>
    <row r="63" spans="1:16" x14ac:dyDescent="0.15">
      <c r="A63" s="156" t="s">
        <v>28</v>
      </c>
      <c r="B63" s="156" t="str">
        <f>'将来負担比率（分子）の構造'!I$44</f>
        <v>-</v>
      </c>
      <c r="C63" s="156"/>
      <c r="D63" s="156"/>
      <c r="E63" s="156" t="str">
        <f>'将来負担比率（分子）の構造'!J$44</f>
        <v>-</v>
      </c>
      <c r="F63" s="156"/>
      <c r="G63" s="156"/>
      <c r="H63" s="156" t="str">
        <f>'将来負担比率（分子）の構造'!K$44</f>
        <v>-</v>
      </c>
      <c r="I63" s="156"/>
      <c r="J63" s="156"/>
      <c r="K63" s="156" t="str">
        <f>'将来負担比率（分子）の構造'!L$44</f>
        <v>-</v>
      </c>
      <c r="L63" s="156"/>
      <c r="M63" s="156"/>
      <c r="N63" s="156" t="str">
        <f>'将来負担比率（分子）の構造'!M$44</f>
        <v>-</v>
      </c>
      <c r="O63" s="156"/>
      <c r="P63" s="156"/>
    </row>
    <row r="64" spans="1:16" x14ac:dyDescent="0.15">
      <c r="A64" s="156" t="s">
        <v>27</v>
      </c>
      <c r="B64" s="156">
        <f>'将来負担比率（分子）の構造'!I$43</f>
        <v>57189</v>
      </c>
      <c r="C64" s="156"/>
      <c r="D64" s="156"/>
      <c r="E64" s="156">
        <f>'将来負担比率（分子）の構造'!J$43</f>
        <v>55423</v>
      </c>
      <c r="F64" s="156"/>
      <c r="G64" s="156"/>
      <c r="H64" s="156">
        <f>'将来負担比率（分子）の構造'!K$43</f>
        <v>53698</v>
      </c>
      <c r="I64" s="156"/>
      <c r="J64" s="156"/>
      <c r="K64" s="156">
        <f>'将来負担比率（分子）の構造'!L$43</f>
        <v>50526</v>
      </c>
      <c r="L64" s="156"/>
      <c r="M64" s="156"/>
      <c r="N64" s="156">
        <f>'将来負担比率（分子）の構造'!M$43</f>
        <v>46834</v>
      </c>
      <c r="O64" s="156"/>
      <c r="P64" s="156"/>
    </row>
    <row r="65" spans="1:16" x14ac:dyDescent="0.15">
      <c r="A65" s="156" t="s">
        <v>26</v>
      </c>
      <c r="B65" s="156">
        <f>'将来負担比率（分子）の構造'!I$42</f>
        <v>154</v>
      </c>
      <c r="C65" s="156"/>
      <c r="D65" s="156"/>
      <c r="E65" s="156">
        <f>'将来負担比率（分子）の構造'!J$42</f>
        <v>141</v>
      </c>
      <c r="F65" s="156"/>
      <c r="G65" s="156"/>
      <c r="H65" s="156">
        <f>'将来負担比率（分子）の構造'!K$42</f>
        <v>130</v>
      </c>
      <c r="I65" s="156"/>
      <c r="J65" s="156"/>
      <c r="K65" s="156">
        <f>'将来負担比率（分子）の構造'!L$42</f>
        <v>122</v>
      </c>
      <c r="L65" s="156"/>
      <c r="M65" s="156"/>
      <c r="N65" s="156">
        <f>'将来負担比率（分子）の構造'!M$42</f>
        <v>113</v>
      </c>
      <c r="O65" s="156"/>
      <c r="P65" s="156"/>
    </row>
    <row r="66" spans="1:16" x14ac:dyDescent="0.15">
      <c r="A66" s="156" t="s">
        <v>25</v>
      </c>
      <c r="B66" s="156">
        <f>'将来負担比率（分子）の構造'!I$41</f>
        <v>140103</v>
      </c>
      <c r="C66" s="156"/>
      <c r="D66" s="156"/>
      <c r="E66" s="156">
        <f>'将来負担比率（分子）の構造'!J$41</f>
        <v>144514</v>
      </c>
      <c r="F66" s="156"/>
      <c r="G66" s="156"/>
      <c r="H66" s="156">
        <f>'将来負担比率（分子）の構造'!K$41</f>
        <v>145602</v>
      </c>
      <c r="I66" s="156"/>
      <c r="J66" s="156"/>
      <c r="K66" s="156">
        <f>'将来負担比率（分子）の構造'!L$41</f>
        <v>143700</v>
      </c>
      <c r="L66" s="156"/>
      <c r="M66" s="156"/>
      <c r="N66" s="156">
        <f>'将来負担比率（分子）の構造'!M$41</f>
        <v>142191</v>
      </c>
      <c r="O66" s="156"/>
      <c r="P66" s="156"/>
    </row>
    <row r="67" spans="1:16" x14ac:dyDescent="0.15">
      <c r="A67" s="156" t="s">
        <v>69</v>
      </c>
      <c r="B67" s="156" t="e">
        <f>NA()</f>
        <v>#N/A</v>
      </c>
      <c r="C67" s="156">
        <f>IF(ISNUMBER('将来負担比率（分子）の構造'!I$53), IF('将来負担比率（分子）の構造'!I$53 &lt; 0, 0, '将来負担比率（分子）の構造'!I$53), NA())</f>
        <v>56574</v>
      </c>
      <c r="D67" s="156" t="e">
        <f>NA()</f>
        <v>#N/A</v>
      </c>
      <c r="E67" s="156" t="e">
        <f>NA()</f>
        <v>#N/A</v>
      </c>
      <c r="F67" s="156">
        <f>IF(ISNUMBER('将来負担比率（分子）の構造'!J$53), IF('将来負担比率（分子）の構造'!J$53 &lt; 0, 0, '将来負担比率（分子）の構造'!J$53), NA())</f>
        <v>56516</v>
      </c>
      <c r="G67" s="156" t="e">
        <f>NA()</f>
        <v>#N/A</v>
      </c>
      <c r="H67" s="156" t="e">
        <f>NA()</f>
        <v>#N/A</v>
      </c>
      <c r="I67" s="156">
        <f>IF(ISNUMBER('将来負担比率（分子）の構造'!K$53), IF('将来負担比率（分子）の構造'!K$53 &lt; 0, 0, '将来負担比率（分子）の構造'!K$53), NA())</f>
        <v>55776</v>
      </c>
      <c r="J67" s="156" t="e">
        <f>NA()</f>
        <v>#N/A</v>
      </c>
      <c r="K67" s="156" t="e">
        <f>NA()</f>
        <v>#N/A</v>
      </c>
      <c r="L67" s="156">
        <f>IF(ISNUMBER('将来負担比率（分子）の構造'!L$53), IF('将来負担比率（分子）の構造'!L$53 &lt; 0, 0, '将来負担比率（分子）の構造'!L$53), NA())</f>
        <v>52534</v>
      </c>
      <c r="M67" s="156" t="e">
        <f>NA()</f>
        <v>#N/A</v>
      </c>
      <c r="N67" s="156" t="e">
        <f>NA()</f>
        <v>#N/A</v>
      </c>
      <c r="O67" s="156">
        <f>IF(ISNUMBER('将来負担比率（分子）の構造'!M$53), IF('将来負担比率（分子）の構造'!M$53 &lt; 0, 0, '将来負担比率（分子）の構造'!M$53), NA())</f>
        <v>50270</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7471</v>
      </c>
      <c r="C72" s="160">
        <f>基金残高に係る経年分析!G55</f>
        <v>6199</v>
      </c>
      <c r="D72" s="160">
        <f>基金残高に係る経年分析!H55</f>
        <v>4996</v>
      </c>
    </row>
    <row r="73" spans="1:16" x14ac:dyDescent="0.15">
      <c r="A73" s="159" t="s">
        <v>72</v>
      </c>
      <c r="B73" s="160">
        <f>基金残高に係る経年分析!F56</f>
        <v>8218</v>
      </c>
      <c r="C73" s="160">
        <f>基金残高に係る経年分析!G56</f>
        <v>7153</v>
      </c>
      <c r="D73" s="160">
        <f>基金残高に係る経年分析!H56</f>
        <v>6044</v>
      </c>
    </row>
    <row r="74" spans="1:16" x14ac:dyDescent="0.15">
      <c r="A74" s="159" t="s">
        <v>73</v>
      </c>
      <c r="B74" s="160">
        <f>基金残高に係る経年分析!F57</f>
        <v>10930</v>
      </c>
      <c r="C74" s="160">
        <f>基金残高に係る経年分析!G57</f>
        <v>9719</v>
      </c>
      <c r="D74" s="160">
        <f>基金残高に係る経年分析!H57</f>
        <v>9411</v>
      </c>
    </row>
  </sheetData>
  <sheetProtection algorithmName="SHA-512" hashValue="PFkyCATiNv2oh04Pd03ww8hgrEAksijpu5v+pBcYHppKlp4z0ivMHovyhm0p4xqz/vQXj7yUFVAqpW/NQCYopw==" saltValue="HB8bSKUTCtEafyNL9Qoc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208</v>
      </c>
      <c r="DI1" s="636"/>
      <c r="DJ1" s="636"/>
      <c r="DK1" s="636"/>
      <c r="DL1" s="636"/>
      <c r="DM1" s="636"/>
      <c r="DN1" s="637"/>
      <c r="DO1" s="201"/>
      <c r="DP1" s="635" t="s">
        <v>209</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210</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221</v>
      </c>
      <c r="C5" s="646"/>
      <c r="D5" s="646"/>
      <c r="E5" s="646"/>
      <c r="F5" s="646"/>
      <c r="G5" s="646"/>
      <c r="H5" s="646"/>
      <c r="I5" s="646"/>
      <c r="J5" s="646"/>
      <c r="K5" s="646"/>
      <c r="L5" s="646"/>
      <c r="M5" s="646"/>
      <c r="N5" s="646"/>
      <c r="O5" s="646"/>
      <c r="P5" s="646"/>
      <c r="Q5" s="647"/>
      <c r="R5" s="648">
        <v>43631565</v>
      </c>
      <c r="S5" s="649"/>
      <c r="T5" s="649"/>
      <c r="U5" s="649"/>
      <c r="V5" s="649"/>
      <c r="W5" s="649"/>
      <c r="X5" s="649"/>
      <c r="Y5" s="650"/>
      <c r="Z5" s="651">
        <v>32.200000000000003</v>
      </c>
      <c r="AA5" s="651"/>
      <c r="AB5" s="651"/>
      <c r="AC5" s="651"/>
      <c r="AD5" s="652">
        <v>43631565</v>
      </c>
      <c r="AE5" s="652"/>
      <c r="AF5" s="652"/>
      <c r="AG5" s="652"/>
      <c r="AH5" s="652"/>
      <c r="AI5" s="652"/>
      <c r="AJ5" s="652"/>
      <c r="AK5" s="652"/>
      <c r="AL5" s="653">
        <v>61.3</v>
      </c>
      <c r="AM5" s="654"/>
      <c r="AN5" s="654"/>
      <c r="AO5" s="655"/>
      <c r="AP5" s="645" t="s">
        <v>222</v>
      </c>
      <c r="AQ5" s="646"/>
      <c r="AR5" s="646"/>
      <c r="AS5" s="646"/>
      <c r="AT5" s="646"/>
      <c r="AU5" s="646"/>
      <c r="AV5" s="646"/>
      <c r="AW5" s="646"/>
      <c r="AX5" s="646"/>
      <c r="AY5" s="646"/>
      <c r="AZ5" s="646"/>
      <c r="BA5" s="646"/>
      <c r="BB5" s="646"/>
      <c r="BC5" s="646"/>
      <c r="BD5" s="646"/>
      <c r="BE5" s="646"/>
      <c r="BF5" s="647"/>
      <c r="BG5" s="659">
        <v>42102986</v>
      </c>
      <c r="BH5" s="660"/>
      <c r="BI5" s="660"/>
      <c r="BJ5" s="660"/>
      <c r="BK5" s="660"/>
      <c r="BL5" s="660"/>
      <c r="BM5" s="660"/>
      <c r="BN5" s="661"/>
      <c r="BO5" s="662">
        <v>96.5</v>
      </c>
      <c r="BP5" s="662"/>
      <c r="BQ5" s="662"/>
      <c r="BR5" s="662"/>
      <c r="BS5" s="663">
        <v>3088360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965941</v>
      </c>
      <c r="S6" s="660"/>
      <c r="T6" s="660"/>
      <c r="U6" s="660"/>
      <c r="V6" s="660"/>
      <c r="W6" s="660"/>
      <c r="X6" s="660"/>
      <c r="Y6" s="661"/>
      <c r="Z6" s="662">
        <v>0.7</v>
      </c>
      <c r="AA6" s="662"/>
      <c r="AB6" s="662"/>
      <c r="AC6" s="662"/>
      <c r="AD6" s="663">
        <v>965941</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42102986</v>
      </c>
      <c r="BH6" s="660"/>
      <c r="BI6" s="660"/>
      <c r="BJ6" s="660"/>
      <c r="BK6" s="660"/>
      <c r="BL6" s="660"/>
      <c r="BM6" s="660"/>
      <c r="BN6" s="661"/>
      <c r="BO6" s="662">
        <v>96.5</v>
      </c>
      <c r="BP6" s="662"/>
      <c r="BQ6" s="662"/>
      <c r="BR6" s="662"/>
      <c r="BS6" s="663">
        <v>3088360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716855</v>
      </c>
      <c r="CS6" s="660"/>
      <c r="CT6" s="660"/>
      <c r="CU6" s="660"/>
      <c r="CV6" s="660"/>
      <c r="CW6" s="660"/>
      <c r="CX6" s="660"/>
      <c r="CY6" s="661"/>
      <c r="CZ6" s="653">
        <v>0.5</v>
      </c>
      <c r="DA6" s="654"/>
      <c r="DB6" s="654"/>
      <c r="DC6" s="673"/>
      <c r="DD6" s="668" t="s">
        <v>229</v>
      </c>
      <c r="DE6" s="660"/>
      <c r="DF6" s="660"/>
      <c r="DG6" s="660"/>
      <c r="DH6" s="660"/>
      <c r="DI6" s="660"/>
      <c r="DJ6" s="660"/>
      <c r="DK6" s="660"/>
      <c r="DL6" s="660"/>
      <c r="DM6" s="660"/>
      <c r="DN6" s="660"/>
      <c r="DO6" s="660"/>
      <c r="DP6" s="661"/>
      <c r="DQ6" s="668">
        <v>716855</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78390</v>
      </c>
      <c r="S7" s="660"/>
      <c r="T7" s="660"/>
      <c r="U7" s="660"/>
      <c r="V7" s="660"/>
      <c r="W7" s="660"/>
      <c r="X7" s="660"/>
      <c r="Y7" s="661"/>
      <c r="Z7" s="662">
        <v>0.1</v>
      </c>
      <c r="AA7" s="662"/>
      <c r="AB7" s="662"/>
      <c r="AC7" s="662"/>
      <c r="AD7" s="663">
        <v>78390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19551509</v>
      </c>
      <c r="BH7" s="660"/>
      <c r="BI7" s="660"/>
      <c r="BJ7" s="660"/>
      <c r="BK7" s="660"/>
      <c r="BL7" s="660"/>
      <c r="BM7" s="660"/>
      <c r="BN7" s="661"/>
      <c r="BO7" s="662">
        <v>44.8</v>
      </c>
      <c r="BP7" s="662"/>
      <c r="BQ7" s="662"/>
      <c r="BR7" s="662"/>
      <c r="BS7" s="663">
        <v>701584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18953025</v>
      </c>
      <c r="CS7" s="660"/>
      <c r="CT7" s="660"/>
      <c r="CU7" s="660"/>
      <c r="CV7" s="660"/>
      <c r="CW7" s="660"/>
      <c r="CX7" s="660"/>
      <c r="CY7" s="661"/>
      <c r="CZ7" s="662">
        <v>14.2</v>
      </c>
      <c r="DA7" s="662"/>
      <c r="DB7" s="662"/>
      <c r="DC7" s="662"/>
      <c r="DD7" s="668">
        <v>3302028</v>
      </c>
      <c r="DE7" s="660"/>
      <c r="DF7" s="660"/>
      <c r="DG7" s="660"/>
      <c r="DH7" s="660"/>
      <c r="DI7" s="660"/>
      <c r="DJ7" s="660"/>
      <c r="DK7" s="660"/>
      <c r="DL7" s="660"/>
      <c r="DM7" s="660"/>
      <c r="DN7" s="660"/>
      <c r="DO7" s="660"/>
      <c r="DP7" s="661"/>
      <c r="DQ7" s="668">
        <v>14799175</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103865</v>
      </c>
      <c r="S8" s="660"/>
      <c r="T8" s="660"/>
      <c r="U8" s="660"/>
      <c r="V8" s="660"/>
      <c r="W8" s="660"/>
      <c r="X8" s="660"/>
      <c r="Y8" s="661"/>
      <c r="Z8" s="662">
        <v>0.1</v>
      </c>
      <c r="AA8" s="662"/>
      <c r="AB8" s="662"/>
      <c r="AC8" s="662"/>
      <c r="AD8" s="663">
        <v>103865</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531245</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47875379</v>
      </c>
      <c r="CS8" s="660"/>
      <c r="CT8" s="660"/>
      <c r="CU8" s="660"/>
      <c r="CV8" s="660"/>
      <c r="CW8" s="660"/>
      <c r="CX8" s="660"/>
      <c r="CY8" s="661"/>
      <c r="CZ8" s="662">
        <v>36</v>
      </c>
      <c r="DA8" s="662"/>
      <c r="DB8" s="662"/>
      <c r="DC8" s="662"/>
      <c r="DD8" s="668">
        <v>738609</v>
      </c>
      <c r="DE8" s="660"/>
      <c r="DF8" s="660"/>
      <c r="DG8" s="660"/>
      <c r="DH8" s="660"/>
      <c r="DI8" s="660"/>
      <c r="DJ8" s="660"/>
      <c r="DK8" s="660"/>
      <c r="DL8" s="660"/>
      <c r="DM8" s="660"/>
      <c r="DN8" s="660"/>
      <c r="DO8" s="660"/>
      <c r="DP8" s="661"/>
      <c r="DQ8" s="668">
        <v>21650168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97293</v>
      </c>
      <c r="S9" s="660"/>
      <c r="T9" s="660"/>
      <c r="U9" s="660"/>
      <c r="V9" s="660"/>
      <c r="W9" s="660"/>
      <c r="X9" s="660"/>
      <c r="Y9" s="661"/>
      <c r="Z9" s="662">
        <v>0.1</v>
      </c>
      <c r="AA9" s="662"/>
      <c r="AB9" s="662"/>
      <c r="AC9" s="662"/>
      <c r="AD9" s="663">
        <v>97293</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14710379</v>
      </c>
      <c r="BH9" s="660"/>
      <c r="BI9" s="660"/>
      <c r="BJ9" s="660"/>
      <c r="BK9" s="660"/>
      <c r="BL9" s="660"/>
      <c r="BM9" s="660"/>
      <c r="BN9" s="661"/>
      <c r="BO9" s="662">
        <v>33.700000000000003</v>
      </c>
      <c r="BP9" s="662"/>
      <c r="BQ9" s="662"/>
      <c r="BR9" s="662"/>
      <c r="BS9" s="668" t="s">
        <v>124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8345886</v>
      </c>
      <c r="CS9" s="660"/>
      <c r="CT9" s="660"/>
      <c r="CU9" s="660"/>
      <c r="CV9" s="660"/>
      <c r="CW9" s="660"/>
      <c r="CX9" s="660"/>
      <c r="CY9" s="661"/>
      <c r="CZ9" s="662">
        <v>6.3</v>
      </c>
      <c r="DA9" s="662"/>
      <c r="DB9" s="662"/>
      <c r="DC9" s="662"/>
      <c r="DD9" s="668">
        <v>31332</v>
      </c>
      <c r="DE9" s="660"/>
      <c r="DF9" s="660"/>
      <c r="DG9" s="660"/>
      <c r="DH9" s="660"/>
      <c r="DI9" s="660"/>
      <c r="DJ9" s="660"/>
      <c r="DK9" s="660"/>
      <c r="DL9" s="660"/>
      <c r="DM9" s="660"/>
      <c r="DN9" s="660"/>
      <c r="DO9" s="660"/>
      <c r="DP9" s="661"/>
      <c r="DQ9" s="668">
        <v>6559528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1246543</v>
      </c>
      <c r="BH10" s="660"/>
      <c r="BI10" s="660"/>
      <c r="BJ10" s="660"/>
      <c r="BK10" s="660"/>
      <c r="BL10" s="660"/>
      <c r="BM10" s="660"/>
      <c r="BN10" s="661"/>
      <c r="BO10" s="662">
        <v>2.9</v>
      </c>
      <c r="BP10" s="662"/>
      <c r="BQ10" s="662"/>
      <c r="BR10" s="662"/>
      <c r="BS10" s="668">
        <v>201403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482795</v>
      </c>
      <c r="CS10" s="660"/>
      <c r="CT10" s="660"/>
      <c r="CU10" s="660"/>
      <c r="CV10" s="660"/>
      <c r="CW10" s="660"/>
      <c r="CX10" s="660"/>
      <c r="CY10" s="661"/>
      <c r="CZ10" s="662">
        <v>0.4</v>
      </c>
      <c r="DA10" s="662"/>
      <c r="DB10" s="662"/>
      <c r="DC10" s="662"/>
      <c r="DD10" s="668" t="s">
        <v>229</v>
      </c>
      <c r="DE10" s="660"/>
      <c r="DF10" s="660"/>
      <c r="DG10" s="660"/>
      <c r="DH10" s="660"/>
      <c r="DI10" s="660"/>
      <c r="DJ10" s="660"/>
      <c r="DK10" s="660"/>
      <c r="DL10" s="660"/>
      <c r="DM10" s="660"/>
      <c r="DN10" s="660"/>
      <c r="DO10" s="660"/>
      <c r="DP10" s="661"/>
      <c r="DQ10" s="668">
        <v>297500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3063342</v>
      </c>
      <c r="BH11" s="660"/>
      <c r="BI11" s="660"/>
      <c r="BJ11" s="660"/>
      <c r="BK11" s="660"/>
      <c r="BL11" s="660"/>
      <c r="BM11" s="660"/>
      <c r="BN11" s="661"/>
      <c r="BO11" s="662">
        <v>7</v>
      </c>
      <c r="BP11" s="662"/>
      <c r="BQ11" s="662"/>
      <c r="BR11" s="662"/>
      <c r="BS11" s="668">
        <v>500181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3087281</v>
      </c>
      <c r="CS11" s="660"/>
      <c r="CT11" s="660"/>
      <c r="CU11" s="660"/>
      <c r="CV11" s="660"/>
      <c r="CW11" s="660"/>
      <c r="CX11" s="660"/>
      <c r="CY11" s="661"/>
      <c r="CZ11" s="662">
        <v>2.2999999999999998</v>
      </c>
      <c r="DA11" s="662"/>
      <c r="DB11" s="662"/>
      <c r="DC11" s="662"/>
      <c r="DD11" s="668">
        <v>1124491</v>
      </c>
      <c r="DE11" s="660"/>
      <c r="DF11" s="660"/>
      <c r="DG11" s="660"/>
      <c r="DH11" s="660"/>
      <c r="DI11" s="660"/>
      <c r="DJ11" s="660"/>
      <c r="DK11" s="660"/>
      <c r="DL11" s="660"/>
      <c r="DM11" s="660"/>
      <c r="DN11" s="660"/>
      <c r="DO11" s="660"/>
      <c r="DP11" s="661"/>
      <c r="DQ11" s="668">
        <v>1332070</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6247913</v>
      </c>
      <c r="S12" s="660"/>
      <c r="T12" s="660"/>
      <c r="U12" s="660"/>
      <c r="V12" s="660"/>
      <c r="W12" s="660"/>
      <c r="X12" s="660"/>
      <c r="Y12" s="661"/>
      <c r="Z12" s="662">
        <v>4.5999999999999996</v>
      </c>
      <c r="AA12" s="662"/>
      <c r="AB12" s="662"/>
      <c r="AC12" s="662"/>
      <c r="AD12" s="663">
        <v>6247913</v>
      </c>
      <c r="AE12" s="663"/>
      <c r="AF12" s="663"/>
      <c r="AG12" s="663"/>
      <c r="AH12" s="663"/>
      <c r="AI12" s="663"/>
      <c r="AJ12" s="663"/>
      <c r="AK12" s="663"/>
      <c r="AL12" s="664">
        <v>8.8000000000000007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19765334</v>
      </c>
      <c r="BH12" s="660"/>
      <c r="BI12" s="660"/>
      <c r="BJ12" s="660"/>
      <c r="BK12" s="660"/>
      <c r="BL12" s="660"/>
      <c r="BM12" s="660"/>
      <c r="BN12" s="661"/>
      <c r="BO12" s="662">
        <v>45.3</v>
      </c>
      <c r="BP12" s="662"/>
      <c r="BQ12" s="662"/>
      <c r="BR12" s="662"/>
      <c r="BS12" s="668">
        <v>2386776</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7002382</v>
      </c>
      <c r="CS12" s="660"/>
      <c r="CT12" s="660"/>
      <c r="CU12" s="660"/>
      <c r="CV12" s="660"/>
      <c r="CW12" s="660"/>
      <c r="CX12" s="660"/>
      <c r="CY12" s="661"/>
      <c r="CZ12" s="662">
        <v>5.3</v>
      </c>
      <c r="DA12" s="662"/>
      <c r="DB12" s="662"/>
      <c r="DC12" s="662"/>
      <c r="DD12" s="668">
        <v>32699</v>
      </c>
      <c r="DE12" s="660"/>
      <c r="DF12" s="660"/>
      <c r="DG12" s="660"/>
      <c r="DH12" s="660"/>
      <c r="DI12" s="660"/>
      <c r="DJ12" s="660"/>
      <c r="DK12" s="660"/>
      <c r="DL12" s="660"/>
      <c r="DM12" s="660"/>
      <c r="DN12" s="660"/>
      <c r="DO12" s="660"/>
      <c r="DP12" s="661"/>
      <c r="DQ12" s="668">
        <v>1410635</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56832</v>
      </c>
      <c r="S13" s="660"/>
      <c r="T13" s="660"/>
      <c r="U13" s="660"/>
      <c r="V13" s="660"/>
      <c r="W13" s="660"/>
      <c r="X13" s="660"/>
      <c r="Y13" s="661"/>
      <c r="Z13" s="662">
        <v>0</v>
      </c>
      <c r="AA13" s="662"/>
      <c r="AB13" s="662"/>
      <c r="AC13" s="662"/>
      <c r="AD13" s="663">
        <v>56832</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19552229</v>
      </c>
      <c r="BH13" s="660"/>
      <c r="BI13" s="660"/>
      <c r="BJ13" s="660"/>
      <c r="BK13" s="660"/>
      <c r="BL13" s="660"/>
      <c r="BM13" s="660"/>
      <c r="BN13" s="661"/>
      <c r="BO13" s="662">
        <v>44.8</v>
      </c>
      <c r="BP13" s="662"/>
      <c r="BQ13" s="662"/>
      <c r="BR13" s="662"/>
      <c r="BS13" s="668">
        <v>2386776</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15273855</v>
      </c>
      <c r="CS13" s="660"/>
      <c r="CT13" s="660"/>
      <c r="CU13" s="660"/>
      <c r="CV13" s="660"/>
      <c r="CW13" s="660"/>
      <c r="CX13" s="660"/>
      <c r="CY13" s="661"/>
      <c r="CZ13" s="662">
        <v>11.5</v>
      </c>
      <c r="DA13" s="662"/>
      <c r="DB13" s="662"/>
      <c r="DC13" s="662"/>
      <c r="DD13" s="668">
        <v>6011331</v>
      </c>
      <c r="DE13" s="660"/>
      <c r="DF13" s="660"/>
      <c r="DG13" s="660"/>
      <c r="DH13" s="660"/>
      <c r="DI13" s="660"/>
      <c r="DJ13" s="660"/>
      <c r="DK13" s="660"/>
      <c r="DL13" s="660"/>
      <c r="DM13" s="660"/>
      <c r="DN13" s="660"/>
      <c r="DO13" s="660"/>
      <c r="DP13" s="661"/>
      <c r="DQ13" s="668">
        <v>9077728</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229</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684571</v>
      </c>
      <c r="BH14" s="660"/>
      <c r="BI14" s="660"/>
      <c r="BJ14" s="660"/>
      <c r="BK14" s="660"/>
      <c r="BL14" s="660"/>
      <c r="BM14" s="660"/>
      <c r="BN14" s="661"/>
      <c r="BO14" s="662">
        <v>1.6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3610512</v>
      </c>
      <c r="CS14" s="660"/>
      <c r="CT14" s="660"/>
      <c r="CU14" s="660"/>
      <c r="CV14" s="660"/>
      <c r="CW14" s="660"/>
      <c r="CX14" s="660"/>
      <c r="CY14" s="661"/>
      <c r="CZ14" s="662">
        <v>2.7</v>
      </c>
      <c r="DA14" s="662"/>
      <c r="DB14" s="662"/>
      <c r="DC14" s="662"/>
      <c r="DD14" s="668">
        <v>316570</v>
      </c>
      <c r="DE14" s="660"/>
      <c r="DF14" s="660"/>
      <c r="DG14" s="660"/>
      <c r="DH14" s="660"/>
      <c r="DI14" s="660"/>
      <c r="DJ14" s="660"/>
      <c r="DK14" s="660"/>
      <c r="DL14" s="660"/>
      <c r="DM14" s="660"/>
      <c r="DN14" s="660"/>
      <c r="DO14" s="660"/>
      <c r="DP14" s="661"/>
      <c r="DQ14" s="668">
        <v>3286741</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175615</v>
      </c>
      <c r="S15" s="660"/>
      <c r="T15" s="660"/>
      <c r="U15" s="660"/>
      <c r="V15" s="660"/>
      <c r="W15" s="660"/>
      <c r="X15" s="660"/>
      <c r="Y15" s="661"/>
      <c r="Z15" s="662">
        <v>0.1</v>
      </c>
      <c r="AA15" s="662"/>
      <c r="AB15" s="662"/>
      <c r="AC15" s="662"/>
      <c r="AD15" s="663">
        <v>175615</v>
      </c>
      <c r="AE15" s="663"/>
      <c r="AF15" s="663"/>
      <c r="AG15" s="663"/>
      <c r="AH15" s="663"/>
      <c r="AI15" s="663"/>
      <c r="AJ15" s="663"/>
      <c r="AK15" s="663"/>
      <c r="AL15" s="664">
        <v>0.2</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2095317</v>
      </c>
      <c r="BH15" s="660"/>
      <c r="BI15" s="660"/>
      <c r="BJ15" s="660"/>
      <c r="BK15" s="660"/>
      <c r="BL15" s="660"/>
      <c r="BM15" s="660"/>
      <c r="BN15" s="661"/>
      <c r="BO15" s="662">
        <v>4.8</v>
      </c>
      <c r="BP15" s="662"/>
      <c r="BQ15" s="662"/>
      <c r="BR15" s="662"/>
      <c r="BS15" s="668" t="s">
        <v>124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13206598</v>
      </c>
      <c r="CS15" s="660"/>
      <c r="CT15" s="660"/>
      <c r="CU15" s="660"/>
      <c r="CV15" s="660"/>
      <c r="CW15" s="660"/>
      <c r="CX15" s="660"/>
      <c r="CY15" s="661"/>
      <c r="CZ15" s="662">
        <v>9.9</v>
      </c>
      <c r="DA15" s="662"/>
      <c r="DB15" s="662"/>
      <c r="DC15" s="662"/>
      <c r="DD15" s="668">
        <v>2226305</v>
      </c>
      <c r="DE15" s="660"/>
      <c r="DF15" s="660"/>
      <c r="DG15" s="660"/>
      <c r="DH15" s="660"/>
      <c r="DI15" s="660"/>
      <c r="DJ15" s="660"/>
      <c r="DK15" s="660"/>
      <c r="DL15" s="660"/>
      <c r="DM15" s="660"/>
      <c r="DN15" s="660"/>
      <c r="DO15" s="660"/>
      <c r="DP15" s="661"/>
      <c r="DQ15" s="668">
        <v>8777194</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6255</v>
      </c>
      <c r="BH16" s="660"/>
      <c r="BI16" s="660"/>
      <c r="BJ16" s="660"/>
      <c r="BK16" s="660"/>
      <c r="BL16" s="660"/>
      <c r="BM16" s="660"/>
      <c r="BN16" s="661"/>
      <c r="BO16" s="662">
        <v>0</v>
      </c>
      <c r="BP16" s="662"/>
      <c r="BQ16" s="662"/>
      <c r="BR16" s="662"/>
      <c r="BS16" s="668" t="s">
        <v>229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679245</v>
      </c>
      <c r="CS16" s="660"/>
      <c r="CT16" s="660"/>
      <c r="CU16" s="660"/>
      <c r="CV16" s="660"/>
      <c r="CW16" s="660"/>
      <c r="CX16" s="660"/>
      <c r="CY16" s="661"/>
      <c r="CZ16" s="662">
        <v>0.5</v>
      </c>
      <c r="DA16" s="662"/>
      <c r="DB16" s="662"/>
      <c r="DC16" s="662"/>
      <c r="DD16" s="668" t="s">
        <v>229</v>
      </c>
      <c r="DE16" s="660"/>
      <c r="DF16" s="660"/>
      <c r="DG16" s="660"/>
      <c r="DH16" s="660"/>
      <c r="DI16" s="660"/>
      <c r="DJ16" s="660"/>
      <c r="DK16" s="660"/>
      <c r="DL16" s="660"/>
      <c r="DM16" s="660"/>
      <c r="DN16" s="660"/>
      <c r="DO16" s="660"/>
      <c r="DP16" s="661"/>
      <c r="DQ16" s="668">
        <v>602411</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207745</v>
      </c>
      <c r="S17" s="660"/>
      <c r="T17" s="660"/>
      <c r="U17" s="660"/>
      <c r="V17" s="660"/>
      <c r="W17" s="660"/>
      <c r="X17" s="660"/>
      <c r="Y17" s="661"/>
      <c r="Z17" s="662">
        <v>0.2</v>
      </c>
      <c r="AA17" s="662"/>
      <c r="AB17" s="662"/>
      <c r="AC17" s="662"/>
      <c r="AD17" s="663">
        <v>207745</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13782958</v>
      </c>
      <c r="CS17" s="660"/>
      <c r="CT17" s="660"/>
      <c r="CU17" s="660"/>
      <c r="CV17" s="660"/>
      <c r="CW17" s="660"/>
      <c r="CX17" s="660"/>
      <c r="CY17" s="661"/>
      <c r="CZ17" s="662">
        <v>10.4</v>
      </c>
      <c r="DA17" s="662"/>
      <c r="DB17" s="662"/>
      <c r="DC17" s="662"/>
      <c r="DD17" s="668" t="s">
        <v>124</v>
      </c>
      <c r="DE17" s="660"/>
      <c r="DF17" s="660"/>
      <c r="DG17" s="660"/>
      <c r="DH17" s="660"/>
      <c r="DI17" s="660"/>
      <c r="DJ17" s="660"/>
      <c r="DK17" s="660"/>
      <c r="DL17" s="660"/>
      <c r="DM17" s="660"/>
      <c r="DN17" s="660"/>
      <c r="DO17" s="660"/>
      <c r="DP17" s="661"/>
      <c r="DQ17" s="668">
        <v>13472007</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20935444</v>
      </c>
      <c r="S18" s="660"/>
      <c r="T18" s="660"/>
      <c r="U18" s="660"/>
      <c r="V18" s="660"/>
      <c r="W18" s="660"/>
      <c r="X18" s="660"/>
      <c r="Y18" s="661"/>
      <c r="Z18" s="662">
        <v>15.5</v>
      </c>
      <c r="AA18" s="662"/>
      <c r="AB18" s="662"/>
      <c r="AC18" s="662"/>
      <c r="AD18" s="663">
        <v>19041730</v>
      </c>
      <c r="AE18" s="663"/>
      <c r="AF18" s="663"/>
      <c r="AG18" s="663"/>
      <c r="AH18" s="663"/>
      <c r="AI18" s="663"/>
      <c r="AJ18" s="663"/>
      <c r="AK18" s="663"/>
      <c r="AL18" s="664">
        <v>26.8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3392</v>
      </c>
      <c r="CS18" s="660"/>
      <c r="CT18" s="660"/>
      <c r="CU18" s="660"/>
      <c r="CV18" s="660"/>
      <c r="CW18" s="660"/>
      <c r="CX18" s="660"/>
      <c r="CY18" s="661"/>
      <c r="CZ18" s="662">
        <v>0</v>
      </c>
      <c r="DA18" s="662"/>
      <c r="DB18" s="662"/>
      <c r="DC18" s="662"/>
      <c r="DD18" s="668" t="s">
        <v>229</v>
      </c>
      <c r="DE18" s="660"/>
      <c r="DF18" s="660"/>
      <c r="DG18" s="660"/>
      <c r="DH18" s="660"/>
      <c r="DI18" s="660"/>
      <c r="DJ18" s="660"/>
      <c r="DK18" s="660"/>
      <c r="DL18" s="660"/>
      <c r="DM18" s="660"/>
      <c r="DN18" s="660"/>
      <c r="DO18" s="660"/>
      <c r="DP18" s="661"/>
      <c r="DQ18" s="668">
        <v>3392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19041730</v>
      </c>
      <c r="S19" s="660"/>
      <c r="T19" s="660"/>
      <c r="U19" s="660"/>
      <c r="V19" s="660"/>
      <c r="W19" s="660"/>
      <c r="X19" s="660"/>
      <c r="Y19" s="661"/>
      <c r="Z19" s="662">
        <v>14.1</v>
      </c>
      <c r="AA19" s="662"/>
      <c r="AB19" s="662"/>
      <c r="AC19" s="662"/>
      <c r="AD19" s="663">
        <v>19041730</v>
      </c>
      <c r="AE19" s="663"/>
      <c r="AF19" s="663"/>
      <c r="AG19" s="663"/>
      <c r="AH19" s="663"/>
      <c r="AI19" s="663"/>
      <c r="AJ19" s="663"/>
      <c r="AK19" s="663"/>
      <c r="AL19" s="664">
        <v>26.8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1528579</v>
      </c>
      <c r="BH19" s="660"/>
      <c r="BI19" s="660"/>
      <c r="BJ19" s="660"/>
      <c r="BK19" s="660"/>
      <c r="BL19" s="660"/>
      <c r="BM19" s="660"/>
      <c r="BN19" s="661"/>
      <c r="BO19" s="662">
        <v>3.5</v>
      </c>
      <c r="BP19" s="662"/>
      <c r="BQ19" s="662"/>
      <c r="BR19" s="662"/>
      <c r="BS19" s="668" t="s">
        <v>124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229</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1887574</v>
      </c>
      <c r="S20" s="660"/>
      <c r="T20" s="660"/>
      <c r="U20" s="660"/>
      <c r="V20" s="660"/>
      <c r="W20" s="660"/>
      <c r="X20" s="660"/>
      <c r="Y20" s="661"/>
      <c r="Z20" s="662">
        <v>1.4</v>
      </c>
      <c r="AA20" s="662"/>
      <c r="AB20" s="662"/>
      <c r="AC20" s="662"/>
      <c r="AD20" s="663" t="s">
        <v>229</v>
      </c>
      <c r="AE20" s="663"/>
      <c r="AF20" s="663"/>
      <c r="AG20" s="663"/>
      <c r="AH20" s="663"/>
      <c r="AI20" s="663"/>
      <c r="AJ20" s="663"/>
      <c r="AK20" s="663"/>
      <c r="AL20" s="664" t="s">
        <v>124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1528579</v>
      </c>
      <c r="BH20" s="660"/>
      <c r="BI20" s="660"/>
      <c r="BJ20" s="660"/>
      <c r="BK20" s="660"/>
      <c r="BL20" s="660"/>
      <c r="BM20" s="660"/>
      <c r="BN20" s="661"/>
      <c r="BO20" s="662">
        <v>3.5</v>
      </c>
      <c r="BP20" s="662"/>
      <c r="BQ20" s="662"/>
      <c r="BR20" s="662"/>
      <c r="BS20" s="668" t="s">
        <v>124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133020163</v>
      </c>
      <c r="CS20" s="660"/>
      <c r="CT20" s="660"/>
      <c r="CU20" s="660"/>
      <c r="CV20" s="660"/>
      <c r="CW20" s="660"/>
      <c r="CX20" s="660"/>
      <c r="CY20" s="661"/>
      <c r="CZ20" s="662">
        <v>100</v>
      </c>
      <c r="DA20" s="662"/>
      <c r="DB20" s="662"/>
      <c r="DC20" s="662"/>
      <c r="DD20" s="668">
        <v>13783365</v>
      </c>
      <c r="DE20" s="660"/>
      <c r="DF20" s="660"/>
      <c r="DG20" s="660"/>
      <c r="DH20" s="660"/>
      <c r="DI20" s="660"/>
      <c r="DJ20" s="660"/>
      <c r="DK20" s="660"/>
      <c r="DL20" s="660"/>
      <c r="DM20" s="660"/>
      <c r="DN20" s="660"/>
      <c r="DO20" s="660"/>
      <c r="DP20" s="661"/>
      <c r="DQ20" s="668">
        <v>81985404</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6140</v>
      </c>
      <c r="S21" s="660"/>
      <c r="T21" s="660"/>
      <c r="U21" s="660"/>
      <c r="V21" s="660"/>
      <c r="W21" s="660"/>
      <c r="X21" s="660"/>
      <c r="Y21" s="661"/>
      <c r="Z21" s="662">
        <v>0</v>
      </c>
      <c r="AA21" s="662"/>
      <c r="AB21" s="662"/>
      <c r="AC21" s="662"/>
      <c r="AD21" s="663" t="s">
        <v>124</v>
      </c>
      <c r="AE21" s="663"/>
      <c r="AF21" s="663"/>
      <c r="AG21" s="663"/>
      <c r="AH21" s="663"/>
      <c r="AI21" s="663"/>
      <c r="AJ21" s="663"/>
      <c r="AK21" s="663"/>
      <c r="AL21" s="664" t="s">
        <v>124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32392</v>
      </c>
      <c r="BH21" s="660"/>
      <c r="BI21" s="660"/>
      <c r="BJ21" s="660"/>
      <c r="BK21" s="660"/>
      <c r="BL21" s="660"/>
      <c r="BM21" s="660"/>
      <c r="BN21" s="661"/>
      <c r="BO21" s="662">
        <v>0.1</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72500603</v>
      </c>
      <c r="S22" s="660"/>
      <c r="T22" s="660"/>
      <c r="U22" s="660"/>
      <c r="V22" s="660"/>
      <c r="W22" s="660"/>
      <c r="X22" s="660"/>
      <c r="Y22" s="661"/>
      <c r="Z22" s="662">
        <v>53.5</v>
      </c>
      <c r="AA22" s="662"/>
      <c r="AB22" s="662"/>
      <c r="AC22" s="662"/>
      <c r="AD22" s="663">
        <v>70606889</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v>1496187</v>
      </c>
      <c r="BH22" s="660"/>
      <c r="BI22" s="660"/>
      <c r="BJ22" s="660"/>
      <c r="BK22" s="660"/>
      <c r="BL22" s="660"/>
      <c r="BM22" s="660"/>
      <c r="BN22" s="661"/>
      <c r="BO22" s="662">
        <v>3.4</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67186</v>
      </c>
      <c r="S23" s="660"/>
      <c r="T23" s="660"/>
      <c r="U23" s="660"/>
      <c r="V23" s="660"/>
      <c r="W23" s="660"/>
      <c r="X23" s="660"/>
      <c r="Y23" s="661"/>
      <c r="Z23" s="662">
        <v>0</v>
      </c>
      <c r="AA23" s="662"/>
      <c r="AB23" s="662"/>
      <c r="AC23" s="662"/>
      <c r="AD23" s="663">
        <v>67186</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229</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1212351</v>
      </c>
      <c r="S24" s="660"/>
      <c r="T24" s="660"/>
      <c r="U24" s="660"/>
      <c r="V24" s="660"/>
      <c r="W24" s="660"/>
      <c r="X24" s="660"/>
      <c r="Y24" s="661"/>
      <c r="Z24" s="662">
        <v>0.9</v>
      </c>
      <c r="AA24" s="662"/>
      <c r="AB24" s="662"/>
      <c r="AC24" s="662"/>
      <c r="AD24" s="663" t="s">
        <v>229</v>
      </c>
      <c r="AE24" s="663"/>
      <c r="AF24" s="663"/>
      <c r="AG24" s="663"/>
      <c r="AH24" s="663"/>
      <c r="AI24" s="663"/>
      <c r="AJ24" s="663"/>
      <c r="AK24" s="663"/>
      <c r="AL24" s="664" t="s">
        <v>229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69004188</v>
      </c>
      <c r="CS24" s="649"/>
      <c r="CT24" s="649"/>
      <c r="CU24" s="649"/>
      <c r="CV24" s="649"/>
      <c r="CW24" s="649"/>
      <c r="CX24" s="649"/>
      <c r="CY24" s="650"/>
      <c r="CZ24" s="653">
        <v>51.9</v>
      </c>
      <c r="DA24" s="654"/>
      <c r="DB24" s="654"/>
      <c r="DC24" s="673"/>
      <c r="DD24" s="692">
        <v>43959920</v>
      </c>
      <c r="DE24" s="649"/>
      <c r="DF24" s="649"/>
      <c r="DG24" s="649"/>
      <c r="DH24" s="649"/>
      <c r="DI24" s="649"/>
      <c r="DJ24" s="649"/>
      <c r="DK24" s="650"/>
      <c r="DL24" s="692">
        <v>43400706</v>
      </c>
      <c r="DM24" s="649"/>
      <c r="DN24" s="649"/>
      <c r="DO24" s="649"/>
      <c r="DP24" s="649"/>
      <c r="DQ24" s="649"/>
      <c r="DR24" s="649"/>
      <c r="DS24" s="649"/>
      <c r="DT24" s="649"/>
      <c r="DU24" s="649"/>
      <c r="DV24" s="650"/>
      <c r="DW24" s="653">
        <v>57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1245023</v>
      </c>
      <c r="S25" s="660"/>
      <c r="T25" s="660"/>
      <c r="U25" s="660"/>
      <c r="V25" s="660"/>
      <c r="W25" s="660"/>
      <c r="X25" s="660"/>
      <c r="Y25" s="661"/>
      <c r="Z25" s="662">
        <v>0.9</v>
      </c>
      <c r="AA25" s="662"/>
      <c r="AB25" s="662"/>
      <c r="AC25" s="662"/>
      <c r="AD25" s="663">
        <v>111862</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21639786</v>
      </c>
      <c r="CS25" s="695"/>
      <c r="CT25" s="695"/>
      <c r="CU25" s="695"/>
      <c r="CV25" s="695"/>
      <c r="CW25" s="695"/>
      <c r="CX25" s="695"/>
      <c r="CY25" s="696"/>
      <c r="CZ25" s="664">
        <v>16.3</v>
      </c>
      <c r="DA25" s="693"/>
      <c r="DB25" s="693"/>
      <c r="DC25" s="697"/>
      <c r="DD25" s="668">
        <v>20415454</v>
      </c>
      <c r="DE25" s="695"/>
      <c r="DF25" s="695"/>
      <c r="DG25" s="695"/>
      <c r="DH25" s="695"/>
      <c r="DI25" s="695"/>
      <c r="DJ25" s="695"/>
      <c r="DK25" s="696"/>
      <c r="DL25" s="668">
        <v>19933372</v>
      </c>
      <c r="DM25" s="695"/>
      <c r="DN25" s="695"/>
      <c r="DO25" s="695"/>
      <c r="DP25" s="695"/>
      <c r="DQ25" s="695"/>
      <c r="DR25" s="695"/>
      <c r="DS25" s="695"/>
      <c r="DT25" s="695"/>
      <c r="DU25" s="695"/>
      <c r="DV25" s="696"/>
      <c r="DW25" s="664">
        <v>26.2</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1265541</v>
      </c>
      <c r="S26" s="660"/>
      <c r="T26" s="660"/>
      <c r="U26" s="660"/>
      <c r="V26" s="660"/>
      <c r="W26" s="660"/>
      <c r="X26" s="660"/>
      <c r="Y26" s="661"/>
      <c r="Z26" s="662">
        <v>0.9</v>
      </c>
      <c r="AA26" s="662"/>
      <c r="AB26" s="662"/>
      <c r="AC26" s="662"/>
      <c r="AD26" s="663" t="s">
        <v>124</v>
      </c>
      <c r="AE26" s="663"/>
      <c r="AF26" s="663"/>
      <c r="AG26" s="663"/>
      <c r="AH26" s="663"/>
      <c r="AI26" s="663"/>
      <c r="AJ26" s="663"/>
      <c r="AK26" s="663"/>
      <c r="AL26" s="664" t="s">
        <v>229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124</v>
      </c>
      <c r="BP26" s="662"/>
      <c r="BQ26" s="662"/>
      <c r="BR26" s="662"/>
      <c r="BS26" s="668" t="s">
        <v>229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14020037</v>
      </c>
      <c r="CS26" s="660"/>
      <c r="CT26" s="660"/>
      <c r="CU26" s="660"/>
      <c r="CV26" s="660"/>
      <c r="CW26" s="660"/>
      <c r="CX26" s="660"/>
      <c r="CY26" s="661"/>
      <c r="CZ26" s="664">
        <v>10.5</v>
      </c>
      <c r="DA26" s="693"/>
      <c r="DB26" s="693"/>
      <c r="DC26" s="697"/>
      <c r="DD26" s="668">
        <v>12990686</v>
      </c>
      <c r="DE26" s="660"/>
      <c r="DF26" s="660"/>
      <c r="DG26" s="660"/>
      <c r="DH26" s="660"/>
      <c r="DI26" s="660"/>
      <c r="DJ26" s="660"/>
      <c r="DK26" s="661"/>
      <c r="DL26" s="668" t="s">
        <v>124</v>
      </c>
      <c r="DM26" s="660"/>
      <c r="DN26" s="660"/>
      <c r="DO26" s="660"/>
      <c r="DP26" s="660"/>
      <c r="DQ26" s="660"/>
      <c r="DR26" s="660"/>
      <c r="DS26" s="660"/>
      <c r="DT26" s="660"/>
      <c r="DU26" s="660"/>
      <c r="DV26" s="661"/>
      <c r="DW26" s="664" t="s">
        <v>229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22272609</v>
      </c>
      <c r="S27" s="660"/>
      <c r="T27" s="660"/>
      <c r="U27" s="660"/>
      <c r="V27" s="660"/>
      <c r="W27" s="660"/>
      <c r="X27" s="660"/>
      <c r="Y27" s="661"/>
      <c r="Z27" s="662">
        <v>16.399999999999999</v>
      </c>
      <c r="AA27" s="662"/>
      <c r="AB27" s="662"/>
      <c r="AC27" s="662"/>
      <c r="AD27" s="663" t="s">
        <v>229</v>
      </c>
      <c r="AE27" s="663"/>
      <c r="AF27" s="663"/>
      <c r="AG27" s="663"/>
      <c r="AH27" s="663"/>
      <c r="AI27" s="663"/>
      <c r="AJ27" s="663"/>
      <c r="AK27" s="663"/>
      <c r="AL27" s="664" t="s">
        <v>124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43631565</v>
      </c>
      <c r="BH27" s="660"/>
      <c r="BI27" s="660"/>
      <c r="BJ27" s="660"/>
      <c r="BK27" s="660"/>
      <c r="BL27" s="660"/>
      <c r="BM27" s="660"/>
      <c r="BN27" s="661"/>
      <c r="BO27" s="662">
        <v>100</v>
      </c>
      <c r="BP27" s="662"/>
      <c r="BQ27" s="662"/>
      <c r="BR27" s="662"/>
      <c r="BS27" s="668">
        <v>3088360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33581444</v>
      </c>
      <c r="CS27" s="695"/>
      <c r="CT27" s="695"/>
      <c r="CU27" s="695"/>
      <c r="CV27" s="695"/>
      <c r="CW27" s="695"/>
      <c r="CX27" s="695"/>
      <c r="CY27" s="696"/>
      <c r="CZ27" s="664">
        <v>25.2</v>
      </c>
      <c r="DA27" s="693"/>
      <c r="DB27" s="693"/>
      <c r="DC27" s="697"/>
      <c r="DD27" s="668">
        <v>10072459</v>
      </c>
      <c r="DE27" s="695"/>
      <c r="DF27" s="695"/>
      <c r="DG27" s="695"/>
      <c r="DH27" s="695"/>
      <c r="DI27" s="695"/>
      <c r="DJ27" s="695"/>
      <c r="DK27" s="696"/>
      <c r="DL27" s="668">
        <v>10009097</v>
      </c>
      <c r="DM27" s="695"/>
      <c r="DN27" s="695"/>
      <c r="DO27" s="695"/>
      <c r="DP27" s="695"/>
      <c r="DQ27" s="695"/>
      <c r="DR27" s="695"/>
      <c r="DS27" s="695"/>
      <c r="DT27" s="695"/>
      <c r="DU27" s="695"/>
      <c r="DV27" s="696"/>
      <c r="DW27" s="664">
        <v>13.1</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4615</v>
      </c>
      <c r="S28" s="660"/>
      <c r="T28" s="660"/>
      <c r="U28" s="660"/>
      <c r="V28" s="660"/>
      <c r="W28" s="660"/>
      <c r="X28" s="660"/>
      <c r="Y28" s="661"/>
      <c r="Z28" s="662">
        <v>0</v>
      </c>
      <c r="AA28" s="662"/>
      <c r="AB28" s="662"/>
      <c r="AC28" s="662"/>
      <c r="AD28" s="663">
        <v>4615</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13782958</v>
      </c>
      <c r="CS28" s="660"/>
      <c r="CT28" s="660"/>
      <c r="CU28" s="660"/>
      <c r="CV28" s="660"/>
      <c r="CW28" s="660"/>
      <c r="CX28" s="660"/>
      <c r="CY28" s="661"/>
      <c r="CZ28" s="664">
        <v>10.4</v>
      </c>
      <c r="DA28" s="693"/>
      <c r="DB28" s="693"/>
      <c r="DC28" s="697"/>
      <c r="DD28" s="668">
        <v>13472007</v>
      </c>
      <c r="DE28" s="660"/>
      <c r="DF28" s="660"/>
      <c r="DG28" s="660"/>
      <c r="DH28" s="660"/>
      <c r="DI28" s="660"/>
      <c r="DJ28" s="660"/>
      <c r="DK28" s="661"/>
      <c r="DL28" s="668">
        <v>13458237</v>
      </c>
      <c r="DM28" s="660"/>
      <c r="DN28" s="660"/>
      <c r="DO28" s="660"/>
      <c r="DP28" s="660"/>
      <c r="DQ28" s="660"/>
      <c r="DR28" s="660"/>
      <c r="DS28" s="660"/>
      <c r="DT28" s="660"/>
      <c r="DU28" s="660"/>
      <c r="DV28" s="661"/>
      <c r="DW28" s="664">
        <v>17.7</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9263628</v>
      </c>
      <c r="S29" s="660"/>
      <c r="T29" s="660"/>
      <c r="U29" s="660"/>
      <c r="V29" s="660"/>
      <c r="W29" s="660"/>
      <c r="X29" s="660"/>
      <c r="Y29" s="661"/>
      <c r="Z29" s="662">
        <v>6.8</v>
      </c>
      <c r="AA29" s="662"/>
      <c r="AB29" s="662"/>
      <c r="AC29" s="662"/>
      <c r="AD29" s="663" t="s">
        <v>124</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13782603</v>
      </c>
      <c r="CS29" s="695"/>
      <c r="CT29" s="695"/>
      <c r="CU29" s="695"/>
      <c r="CV29" s="695"/>
      <c r="CW29" s="695"/>
      <c r="CX29" s="695"/>
      <c r="CY29" s="696"/>
      <c r="CZ29" s="664">
        <v>10.4</v>
      </c>
      <c r="DA29" s="693"/>
      <c r="DB29" s="693"/>
      <c r="DC29" s="697"/>
      <c r="DD29" s="668">
        <v>13471652</v>
      </c>
      <c r="DE29" s="695"/>
      <c r="DF29" s="695"/>
      <c r="DG29" s="695"/>
      <c r="DH29" s="695"/>
      <c r="DI29" s="695"/>
      <c r="DJ29" s="695"/>
      <c r="DK29" s="696"/>
      <c r="DL29" s="668">
        <v>13457882</v>
      </c>
      <c r="DM29" s="695"/>
      <c r="DN29" s="695"/>
      <c r="DO29" s="695"/>
      <c r="DP29" s="695"/>
      <c r="DQ29" s="695"/>
      <c r="DR29" s="695"/>
      <c r="DS29" s="695"/>
      <c r="DT29" s="695"/>
      <c r="DU29" s="695"/>
      <c r="DV29" s="696"/>
      <c r="DW29" s="664">
        <v>17.7</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348994</v>
      </c>
      <c r="S30" s="660"/>
      <c r="T30" s="660"/>
      <c r="U30" s="660"/>
      <c r="V30" s="660"/>
      <c r="W30" s="660"/>
      <c r="X30" s="660"/>
      <c r="Y30" s="661"/>
      <c r="Z30" s="662">
        <v>0.3</v>
      </c>
      <c r="AA30" s="662"/>
      <c r="AB30" s="662"/>
      <c r="AC30" s="662"/>
      <c r="AD30" s="663">
        <v>140073</v>
      </c>
      <c r="AE30" s="663"/>
      <c r="AF30" s="663"/>
      <c r="AG30" s="663"/>
      <c r="AH30" s="663"/>
      <c r="AI30" s="663"/>
      <c r="AJ30" s="663"/>
      <c r="AK30" s="663"/>
      <c r="AL30" s="664">
        <v>0.2</v>
      </c>
      <c r="AM30" s="665"/>
      <c r="AN30" s="665"/>
      <c r="AO30" s="666"/>
      <c r="AP30" s="707" t="s">
        <v>304</v>
      </c>
      <c r="AQ30" s="708"/>
      <c r="AR30" s="708"/>
      <c r="AS30" s="708"/>
      <c r="AT30" s="713" t="s">
        <v>305</v>
      </c>
      <c r="AU30" s="206"/>
      <c r="AV30" s="206"/>
      <c r="AW30" s="206"/>
      <c r="AX30" s="645" t="s">
        <v>182</v>
      </c>
      <c r="AY30" s="646"/>
      <c r="AZ30" s="646"/>
      <c r="BA30" s="646"/>
      <c r="BB30" s="646"/>
      <c r="BC30" s="646"/>
      <c r="BD30" s="646"/>
      <c r="BE30" s="646"/>
      <c r="BF30" s="647"/>
      <c r="BG30" s="719">
        <v>98.8</v>
      </c>
      <c r="BH30" s="720"/>
      <c r="BI30" s="720"/>
      <c r="BJ30" s="720"/>
      <c r="BK30" s="720"/>
      <c r="BL30" s="720"/>
      <c r="BM30" s="654">
        <v>95.2</v>
      </c>
      <c r="BN30" s="720"/>
      <c r="BO30" s="720"/>
      <c r="BP30" s="720"/>
      <c r="BQ30" s="721"/>
      <c r="BR30" s="719">
        <v>98.8</v>
      </c>
      <c r="BS30" s="720"/>
      <c r="BT30" s="720"/>
      <c r="BU30" s="720"/>
      <c r="BV30" s="720"/>
      <c r="BW30" s="720"/>
      <c r="BX30" s="654">
        <v>94.5</v>
      </c>
      <c r="BY30" s="720"/>
      <c r="BZ30" s="720"/>
      <c r="CA30" s="720"/>
      <c r="CB30" s="721"/>
      <c r="CD30" s="724"/>
      <c r="CE30" s="725"/>
      <c r="CF30" s="674" t="s">
        <v>306</v>
      </c>
      <c r="CG30" s="675"/>
      <c r="CH30" s="675"/>
      <c r="CI30" s="675"/>
      <c r="CJ30" s="675"/>
      <c r="CK30" s="675"/>
      <c r="CL30" s="675"/>
      <c r="CM30" s="675"/>
      <c r="CN30" s="675"/>
      <c r="CO30" s="675"/>
      <c r="CP30" s="675"/>
      <c r="CQ30" s="676"/>
      <c r="CR30" s="659">
        <v>12718842</v>
      </c>
      <c r="CS30" s="660"/>
      <c r="CT30" s="660"/>
      <c r="CU30" s="660"/>
      <c r="CV30" s="660"/>
      <c r="CW30" s="660"/>
      <c r="CX30" s="660"/>
      <c r="CY30" s="661"/>
      <c r="CZ30" s="664">
        <v>9.6</v>
      </c>
      <c r="DA30" s="693"/>
      <c r="DB30" s="693"/>
      <c r="DC30" s="697"/>
      <c r="DD30" s="668">
        <v>12407921</v>
      </c>
      <c r="DE30" s="660"/>
      <c r="DF30" s="660"/>
      <c r="DG30" s="660"/>
      <c r="DH30" s="660"/>
      <c r="DI30" s="660"/>
      <c r="DJ30" s="660"/>
      <c r="DK30" s="661"/>
      <c r="DL30" s="668">
        <v>12394151</v>
      </c>
      <c r="DM30" s="660"/>
      <c r="DN30" s="660"/>
      <c r="DO30" s="660"/>
      <c r="DP30" s="660"/>
      <c r="DQ30" s="660"/>
      <c r="DR30" s="660"/>
      <c r="DS30" s="660"/>
      <c r="DT30" s="660"/>
      <c r="DU30" s="660"/>
      <c r="DV30" s="661"/>
      <c r="DW30" s="664">
        <v>16.3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158835</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5" t="s">
        <v>308</v>
      </c>
      <c r="AV31" s="205"/>
      <c r="AW31" s="205"/>
      <c r="AX31" s="656" t="s">
        <v>309</v>
      </c>
      <c r="AY31" s="657"/>
      <c r="AZ31" s="657"/>
      <c r="BA31" s="657"/>
      <c r="BB31" s="657"/>
      <c r="BC31" s="657"/>
      <c r="BD31" s="657"/>
      <c r="BE31" s="657"/>
      <c r="BF31" s="658"/>
      <c r="BG31" s="716">
        <v>99.3</v>
      </c>
      <c r="BH31" s="695"/>
      <c r="BI31" s="695"/>
      <c r="BJ31" s="695"/>
      <c r="BK31" s="695"/>
      <c r="BL31" s="695"/>
      <c r="BM31" s="665">
        <v>96.8</v>
      </c>
      <c r="BN31" s="717"/>
      <c r="BO31" s="717"/>
      <c r="BP31" s="717"/>
      <c r="BQ31" s="718"/>
      <c r="BR31" s="716">
        <v>99.3</v>
      </c>
      <c r="BS31" s="695"/>
      <c r="BT31" s="695"/>
      <c r="BU31" s="695"/>
      <c r="BV31" s="695"/>
      <c r="BW31" s="695"/>
      <c r="BX31" s="665">
        <v>96.4</v>
      </c>
      <c r="BY31" s="717"/>
      <c r="BZ31" s="717"/>
      <c r="CA31" s="717"/>
      <c r="CB31" s="718"/>
      <c r="CD31" s="724"/>
      <c r="CE31" s="725"/>
      <c r="CF31" s="674" t="s">
        <v>310</v>
      </c>
      <c r="CG31" s="675"/>
      <c r="CH31" s="675"/>
      <c r="CI31" s="675"/>
      <c r="CJ31" s="675"/>
      <c r="CK31" s="675"/>
      <c r="CL31" s="675"/>
      <c r="CM31" s="675"/>
      <c r="CN31" s="675"/>
      <c r="CO31" s="675"/>
      <c r="CP31" s="675"/>
      <c r="CQ31" s="676"/>
      <c r="CR31" s="659">
        <v>1063761</v>
      </c>
      <c r="CS31" s="695"/>
      <c r="CT31" s="695"/>
      <c r="CU31" s="695"/>
      <c r="CV31" s="695"/>
      <c r="CW31" s="695"/>
      <c r="CX31" s="695"/>
      <c r="CY31" s="696"/>
      <c r="CZ31" s="664">
        <v>0.8</v>
      </c>
      <c r="DA31" s="693"/>
      <c r="DB31" s="693"/>
      <c r="DC31" s="697"/>
      <c r="DD31" s="668">
        <v>1063731</v>
      </c>
      <c r="DE31" s="695"/>
      <c r="DF31" s="695"/>
      <c r="DG31" s="695"/>
      <c r="DH31" s="695"/>
      <c r="DI31" s="695"/>
      <c r="DJ31" s="695"/>
      <c r="DK31" s="696"/>
      <c r="DL31" s="668">
        <v>1063731</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4916794</v>
      </c>
      <c r="S32" s="660"/>
      <c r="T32" s="660"/>
      <c r="U32" s="660"/>
      <c r="V32" s="660"/>
      <c r="W32" s="660"/>
      <c r="X32" s="660"/>
      <c r="Y32" s="661"/>
      <c r="Z32" s="662">
        <v>3.6</v>
      </c>
      <c r="AA32" s="662"/>
      <c r="AB32" s="662"/>
      <c r="AC32" s="662"/>
      <c r="AD32" s="663" t="s">
        <v>124</v>
      </c>
      <c r="AE32" s="663"/>
      <c r="AF32" s="663"/>
      <c r="AG32" s="663"/>
      <c r="AH32" s="663"/>
      <c r="AI32" s="663"/>
      <c r="AJ32" s="663"/>
      <c r="AK32" s="663"/>
      <c r="AL32" s="664" t="s">
        <v>229</v>
      </c>
      <c r="AM32" s="665"/>
      <c r="AN32" s="665"/>
      <c r="AO32" s="666"/>
      <c r="AP32" s="711"/>
      <c r="AQ32" s="712"/>
      <c r="AR32" s="712"/>
      <c r="AS32" s="712"/>
      <c r="AT32" s="715"/>
      <c r="AU32" s="207"/>
      <c r="AV32" s="207"/>
      <c r="AW32" s="207"/>
      <c r="AX32" s="704" t="s">
        <v>312</v>
      </c>
      <c r="AY32" s="705"/>
      <c r="AZ32" s="705"/>
      <c r="BA32" s="705"/>
      <c r="BB32" s="705"/>
      <c r="BC32" s="705"/>
      <c r="BD32" s="705"/>
      <c r="BE32" s="705"/>
      <c r="BF32" s="706"/>
      <c r="BG32" s="728">
        <v>98.3</v>
      </c>
      <c r="BH32" s="729"/>
      <c r="BI32" s="729"/>
      <c r="BJ32" s="729"/>
      <c r="BK32" s="729"/>
      <c r="BL32" s="729"/>
      <c r="BM32" s="730">
        <v>93</v>
      </c>
      <c r="BN32" s="729"/>
      <c r="BO32" s="729"/>
      <c r="BP32" s="729"/>
      <c r="BQ32" s="731"/>
      <c r="BR32" s="728">
        <v>98.2</v>
      </c>
      <c r="BS32" s="729"/>
      <c r="BT32" s="729"/>
      <c r="BU32" s="729"/>
      <c r="BV32" s="729"/>
      <c r="BW32" s="729"/>
      <c r="BX32" s="730">
        <v>91.7</v>
      </c>
      <c r="BY32" s="729"/>
      <c r="BZ32" s="729"/>
      <c r="CA32" s="729"/>
      <c r="CB32" s="731"/>
      <c r="CD32" s="726"/>
      <c r="CE32" s="727"/>
      <c r="CF32" s="674" t="s">
        <v>313</v>
      </c>
      <c r="CG32" s="675"/>
      <c r="CH32" s="675"/>
      <c r="CI32" s="675"/>
      <c r="CJ32" s="675"/>
      <c r="CK32" s="675"/>
      <c r="CL32" s="675"/>
      <c r="CM32" s="675"/>
      <c r="CN32" s="675"/>
      <c r="CO32" s="675"/>
      <c r="CP32" s="675"/>
      <c r="CQ32" s="676"/>
      <c r="CR32" s="659">
        <v>355</v>
      </c>
      <c r="CS32" s="660"/>
      <c r="CT32" s="660"/>
      <c r="CU32" s="660"/>
      <c r="CV32" s="660"/>
      <c r="CW32" s="660"/>
      <c r="CX32" s="660"/>
      <c r="CY32" s="661"/>
      <c r="CZ32" s="664">
        <v>0</v>
      </c>
      <c r="DA32" s="693"/>
      <c r="DB32" s="693"/>
      <c r="DC32" s="697"/>
      <c r="DD32" s="668">
        <v>355</v>
      </c>
      <c r="DE32" s="660"/>
      <c r="DF32" s="660"/>
      <c r="DG32" s="660"/>
      <c r="DH32" s="660"/>
      <c r="DI32" s="660"/>
      <c r="DJ32" s="660"/>
      <c r="DK32" s="661"/>
      <c r="DL32" s="668">
        <v>355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1878477</v>
      </c>
      <c r="S33" s="660"/>
      <c r="T33" s="660"/>
      <c r="U33" s="660"/>
      <c r="V33" s="660"/>
      <c r="W33" s="660"/>
      <c r="X33" s="660"/>
      <c r="Y33" s="661"/>
      <c r="Z33" s="662">
        <v>1.4</v>
      </c>
      <c r="AA33" s="662"/>
      <c r="AB33" s="662"/>
      <c r="AC33" s="662"/>
      <c r="AD33" s="663" t="s">
        <v>229</v>
      </c>
      <c r="AE33" s="663"/>
      <c r="AF33" s="663"/>
      <c r="AG33" s="663"/>
      <c r="AH33" s="663"/>
      <c r="AI33" s="663"/>
      <c r="AJ33" s="663"/>
      <c r="AK33" s="663"/>
      <c r="AL33" s="664" t="s">
        <v>124</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315</v>
      </c>
      <c r="CE33" s="675"/>
      <c r="CF33" s="675"/>
      <c r="CG33" s="675"/>
      <c r="CH33" s="675"/>
      <c r="CI33" s="675"/>
      <c r="CJ33" s="675"/>
      <c r="CK33" s="675"/>
      <c r="CL33" s="675"/>
      <c r="CM33" s="675"/>
      <c r="CN33" s="675"/>
      <c r="CO33" s="675"/>
      <c r="CP33" s="675"/>
      <c r="CQ33" s="676"/>
      <c r="CR33" s="659">
        <v>49553365</v>
      </c>
      <c r="CS33" s="695"/>
      <c r="CT33" s="695"/>
      <c r="CU33" s="695"/>
      <c r="CV33" s="695"/>
      <c r="CW33" s="695"/>
      <c r="CX33" s="695"/>
      <c r="CY33" s="696"/>
      <c r="CZ33" s="664">
        <v>37.299999999999997</v>
      </c>
      <c r="DA33" s="693"/>
      <c r="DB33" s="693"/>
      <c r="DC33" s="697"/>
      <c r="DD33" s="668">
        <v>35595299</v>
      </c>
      <c r="DE33" s="695"/>
      <c r="DF33" s="695"/>
      <c r="DG33" s="695"/>
      <c r="DH33" s="695"/>
      <c r="DI33" s="695"/>
      <c r="DJ33" s="695"/>
      <c r="DK33" s="696"/>
      <c r="DL33" s="668">
        <v>25976671</v>
      </c>
      <c r="DM33" s="695"/>
      <c r="DN33" s="695"/>
      <c r="DO33" s="695"/>
      <c r="DP33" s="695"/>
      <c r="DQ33" s="695"/>
      <c r="DR33" s="695"/>
      <c r="DS33" s="695"/>
      <c r="DT33" s="695"/>
      <c r="DU33" s="695"/>
      <c r="DV33" s="696"/>
      <c r="DW33" s="664">
        <v>34.1</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8539242</v>
      </c>
      <c r="S34" s="660"/>
      <c r="T34" s="660"/>
      <c r="U34" s="660"/>
      <c r="V34" s="660"/>
      <c r="W34" s="660"/>
      <c r="X34" s="660"/>
      <c r="Y34" s="661"/>
      <c r="Z34" s="662">
        <v>6.3</v>
      </c>
      <c r="AA34" s="662"/>
      <c r="AB34" s="662"/>
      <c r="AC34" s="662"/>
      <c r="AD34" s="663">
        <v>188732</v>
      </c>
      <c r="AE34" s="663"/>
      <c r="AF34" s="663"/>
      <c r="AG34" s="663"/>
      <c r="AH34" s="663"/>
      <c r="AI34" s="663"/>
      <c r="AJ34" s="663"/>
      <c r="AK34" s="663"/>
      <c r="AL34" s="664">
        <v>0.3</v>
      </c>
      <c r="AM34" s="665"/>
      <c r="AN34" s="665"/>
      <c r="AO34" s="666"/>
      <c r="AP34" s="210"/>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15496209</v>
      </c>
      <c r="CS34" s="660"/>
      <c r="CT34" s="660"/>
      <c r="CU34" s="660"/>
      <c r="CV34" s="660"/>
      <c r="CW34" s="660"/>
      <c r="CX34" s="660"/>
      <c r="CY34" s="661"/>
      <c r="CZ34" s="664">
        <v>11.6</v>
      </c>
      <c r="DA34" s="693"/>
      <c r="DB34" s="693"/>
      <c r="DC34" s="697"/>
      <c r="DD34" s="668">
        <v>11320947</v>
      </c>
      <c r="DE34" s="660"/>
      <c r="DF34" s="660"/>
      <c r="DG34" s="660"/>
      <c r="DH34" s="660"/>
      <c r="DI34" s="660"/>
      <c r="DJ34" s="660"/>
      <c r="DK34" s="661"/>
      <c r="DL34" s="668">
        <v>9594409</v>
      </c>
      <c r="DM34" s="660"/>
      <c r="DN34" s="660"/>
      <c r="DO34" s="660"/>
      <c r="DP34" s="660"/>
      <c r="DQ34" s="660"/>
      <c r="DR34" s="660"/>
      <c r="DS34" s="660"/>
      <c r="DT34" s="660"/>
      <c r="DU34" s="660"/>
      <c r="DV34" s="661"/>
      <c r="DW34" s="664">
        <v>12.6</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11758800</v>
      </c>
      <c r="S35" s="660"/>
      <c r="T35" s="660"/>
      <c r="U35" s="660"/>
      <c r="V35" s="660"/>
      <c r="W35" s="660"/>
      <c r="X35" s="660"/>
      <c r="Y35" s="661"/>
      <c r="Z35" s="662">
        <v>8.6999999999999993</v>
      </c>
      <c r="AA35" s="662"/>
      <c r="AB35" s="662"/>
      <c r="AC35" s="662"/>
      <c r="AD35" s="663" t="s">
        <v>124</v>
      </c>
      <c r="AE35" s="663"/>
      <c r="AF35" s="663"/>
      <c r="AG35" s="663"/>
      <c r="AH35" s="663"/>
      <c r="AI35" s="663"/>
      <c r="AJ35" s="663"/>
      <c r="AK35" s="663"/>
      <c r="AL35" s="664" t="s">
        <v>124</v>
      </c>
      <c r="AM35" s="665"/>
      <c r="AN35" s="665"/>
      <c r="AO35" s="666"/>
      <c r="AP35" s="210"/>
      <c r="AQ35" s="732" t="s">
        <v>321</v>
      </c>
      <c r="AR35" s="733"/>
      <c r="AS35" s="733"/>
      <c r="AT35" s="733"/>
      <c r="AU35" s="733"/>
      <c r="AV35" s="733"/>
      <c r="AW35" s="733"/>
      <c r="AX35" s="733"/>
      <c r="AY35" s="734"/>
      <c r="AZ35" s="648">
        <v>16473474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1443777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2397682</v>
      </c>
      <c r="CS35" s="695"/>
      <c r="CT35" s="695"/>
      <c r="CU35" s="695"/>
      <c r="CV35" s="695"/>
      <c r="CW35" s="695"/>
      <c r="CX35" s="695"/>
      <c r="CY35" s="696"/>
      <c r="CZ35" s="664">
        <v>1.8</v>
      </c>
      <c r="DA35" s="693"/>
      <c r="DB35" s="693"/>
      <c r="DC35" s="697"/>
      <c r="DD35" s="668">
        <v>1972679</v>
      </c>
      <c r="DE35" s="695"/>
      <c r="DF35" s="695"/>
      <c r="DG35" s="695"/>
      <c r="DH35" s="695"/>
      <c r="DI35" s="695"/>
      <c r="DJ35" s="695"/>
      <c r="DK35" s="696"/>
      <c r="DL35" s="668">
        <v>1189155</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325</v>
      </c>
      <c r="AR36" s="737"/>
      <c r="AS36" s="737"/>
      <c r="AT36" s="737"/>
      <c r="AU36" s="737"/>
      <c r="AV36" s="737"/>
      <c r="AW36" s="737"/>
      <c r="AX36" s="737"/>
      <c r="AY36" s="738"/>
      <c r="AZ36" s="659">
        <v>4818100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974275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10865410</v>
      </c>
      <c r="CS36" s="660"/>
      <c r="CT36" s="660"/>
      <c r="CU36" s="660"/>
      <c r="CV36" s="660"/>
      <c r="CW36" s="660"/>
      <c r="CX36" s="660"/>
      <c r="CY36" s="661"/>
      <c r="CZ36" s="664">
        <v>8.1999999999999993</v>
      </c>
      <c r="DA36" s="693"/>
      <c r="DB36" s="693"/>
      <c r="DC36" s="697"/>
      <c r="DD36" s="668">
        <v>9557890</v>
      </c>
      <c r="DE36" s="660"/>
      <c r="DF36" s="660"/>
      <c r="DG36" s="660"/>
      <c r="DH36" s="660"/>
      <c r="DI36" s="660"/>
      <c r="DJ36" s="660"/>
      <c r="DK36" s="661"/>
      <c r="DL36" s="668">
        <v>5683159</v>
      </c>
      <c r="DM36" s="660"/>
      <c r="DN36" s="660"/>
      <c r="DO36" s="660"/>
      <c r="DP36" s="660"/>
      <c r="DQ36" s="660"/>
      <c r="DR36" s="660"/>
      <c r="DS36" s="660"/>
      <c r="DT36" s="660"/>
      <c r="DU36" s="660"/>
      <c r="DV36" s="661"/>
      <c r="DW36" s="664">
        <v>7.5</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5073400</v>
      </c>
      <c r="S37" s="660"/>
      <c r="T37" s="660"/>
      <c r="U37" s="660"/>
      <c r="V37" s="660"/>
      <c r="W37" s="660"/>
      <c r="X37" s="660"/>
      <c r="Y37" s="661"/>
      <c r="Z37" s="662">
        <v>3.7</v>
      </c>
      <c r="AA37" s="662"/>
      <c r="AB37" s="662"/>
      <c r="AC37" s="662"/>
      <c r="AD37" s="663" t="s">
        <v>229</v>
      </c>
      <c r="AE37" s="663"/>
      <c r="AF37" s="663"/>
      <c r="AG37" s="663"/>
      <c r="AH37" s="663"/>
      <c r="AI37" s="663"/>
      <c r="AJ37" s="663"/>
      <c r="AK37" s="663"/>
      <c r="AL37" s="664" t="s">
        <v>229</v>
      </c>
      <c r="AM37" s="665"/>
      <c r="AN37" s="665"/>
      <c r="AO37" s="666"/>
      <c r="AQ37" s="736" t="s">
        <v>329</v>
      </c>
      <c r="AR37" s="737"/>
      <c r="AS37" s="737"/>
      <c r="AT37" s="737"/>
      <c r="AU37" s="737"/>
      <c r="AV37" s="737"/>
      <c r="AW37" s="737"/>
      <c r="AX37" s="737"/>
      <c r="AY37" s="738"/>
      <c r="AZ37" s="659">
        <v>446151</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40147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66388</v>
      </c>
      <c r="CS37" s="695"/>
      <c r="CT37" s="695"/>
      <c r="CU37" s="695"/>
      <c r="CV37" s="695"/>
      <c r="CW37" s="695"/>
      <c r="CX37" s="695"/>
      <c r="CY37" s="696"/>
      <c r="CZ37" s="664">
        <v>0</v>
      </c>
      <c r="DA37" s="693"/>
      <c r="DB37" s="693"/>
      <c r="DC37" s="697"/>
      <c r="DD37" s="668">
        <v>66388</v>
      </c>
      <c r="DE37" s="695"/>
      <c r="DF37" s="695"/>
      <c r="DG37" s="695"/>
      <c r="DH37" s="695"/>
      <c r="DI37" s="695"/>
      <c r="DJ37" s="695"/>
      <c r="DK37" s="696"/>
      <c r="DL37" s="668">
        <v>66388</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135432698</v>
      </c>
      <c r="S38" s="740"/>
      <c r="T38" s="740"/>
      <c r="U38" s="740"/>
      <c r="V38" s="740"/>
      <c r="W38" s="740"/>
      <c r="X38" s="740"/>
      <c r="Y38" s="741"/>
      <c r="Z38" s="742">
        <v>100</v>
      </c>
      <c r="AA38" s="742"/>
      <c r="AB38" s="742"/>
      <c r="AC38" s="742"/>
      <c r="AD38" s="743">
        <v>71119357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178757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61007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11476617</v>
      </c>
      <c r="CS38" s="660"/>
      <c r="CT38" s="660"/>
      <c r="CU38" s="660"/>
      <c r="CV38" s="660"/>
      <c r="CW38" s="660"/>
      <c r="CX38" s="660"/>
      <c r="CY38" s="661"/>
      <c r="CZ38" s="664">
        <v>8.6</v>
      </c>
      <c r="DA38" s="693"/>
      <c r="DB38" s="693"/>
      <c r="DC38" s="697"/>
      <c r="DD38" s="668">
        <v>9528621</v>
      </c>
      <c r="DE38" s="660"/>
      <c r="DF38" s="660"/>
      <c r="DG38" s="660"/>
      <c r="DH38" s="660"/>
      <c r="DI38" s="660"/>
      <c r="DJ38" s="660"/>
      <c r="DK38" s="661"/>
      <c r="DL38" s="668">
        <v>8394158</v>
      </c>
      <c r="DM38" s="660"/>
      <c r="DN38" s="660"/>
      <c r="DO38" s="660"/>
      <c r="DP38" s="660"/>
      <c r="DQ38" s="660"/>
      <c r="DR38" s="660"/>
      <c r="DS38" s="660"/>
      <c r="DT38" s="660"/>
      <c r="DU38" s="660"/>
      <c r="DV38" s="661"/>
      <c r="DW38" s="664">
        <v>11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114587</v>
      </c>
      <c r="BA39" s="660"/>
      <c r="BB39" s="660"/>
      <c r="BC39" s="660"/>
      <c r="BD39" s="695"/>
      <c r="BE39" s="695"/>
      <c r="BF39" s="718"/>
      <c r="BG39" s="750" t="s">
        <v>337</v>
      </c>
      <c r="BH39" s="751"/>
      <c r="BI39" s="751"/>
      <c r="BJ39" s="751"/>
      <c r="BK39" s="751"/>
      <c r="BL39" s="211"/>
      <c r="BM39" s="675" t="s">
        <v>338</v>
      </c>
      <c r="BN39" s="675"/>
      <c r="BO39" s="675"/>
      <c r="BP39" s="675"/>
      <c r="BQ39" s="675"/>
      <c r="BR39" s="675"/>
      <c r="BS39" s="675"/>
      <c r="BT39" s="675"/>
      <c r="BU39" s="676"/>
      <c r="BV39" s="659">
        <v>85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2082422</v>
      </c>
      <c r="CS39" s="695"/>
      <c r="CT39" s="695"/>
      <c r="CU39" s="695"/>
      <c r="CV39" s="695"/>
      <c r="CW39" s="695"/>
      <c r="CX39" s="695"/>
      <c r="CY39" s="696"/>
      <c r="CZ39" s="664">
        <v>1.6</v>
      </c>
      <c r="DA39" s="693"/>
      <c r="DB39" s="693"/>
      <c r="DC39" s="697"/>
      <c r="DD39" s="668">
        <v>2072332</v>
      </c>
      <c r="DE39" s="695"/>
      <c r="DF39" s="695"/>
      <c r="DG39" s="695"/>
      <c r="DH39" s="695"/>
      <c r="DI39" s="695"/>
      <c r="DJ39" s="695"/>
      <c r="DK39" s="696"/>
      <c r="DL39" s="668" t="s">
        <v>124</v>
      </c>
      <c r="DM39" s="695"/>
      <c r="DN39" s="695"/>
      <c r="DO39" s="695"/>
      <c r="DP39" s="695"/>
      <c r="DQ39" s="695"/>
      <c r="DR39" s="695"/>
      <c r="DS39" s="695"/>
      <c r="DT39" s="695"/>
      <c r="DU39" s="695"/>
      <c r="DV39" s="696"/>
      <c r="DW39" s="664" t="s">
        <v>229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2672411</v>
      </c>
      <c r="BA40" s="660"/>
      <c r="BB40" s="660"/>
      <c r="BC40" s="660"/>
      <c r="BD40" s="695"/>
      <c r="BE40" s="695"/>
      <c r="BF40" s="718"/>
      <c r="BG40" s="750"/>
      <c r="BH40" s="751"/>
      <c r="BI40" s="751"/>
      <c r="BJ40" s="751"/>
      <c r="BK40" s="751"/>
      <c r="BL40" s="211"/>
      <c r="BM40" s="675" t="s">
        <v>341</v>
      </c>
      <c r="BN40" s="675"/>
      <c r="BO40" s="675"/>
      <c r="BP40" s="675"/>
      <c r="BQ40" s="675"/>
      <c r="BR40" s="675"/>
      <c r="BS40" s="675"/>
      <c r="BT40" s="675"/>
      <c r="BU40" s="676"/>
      <c r="BV40" s="659">
        <v>120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7235025</v>
      </c>
      <c r="CS40" s="660"/>
      <c r="CT40" s="660"/>
      <c r="CU40" s="660"/>
      <c r="CV40" s="660"/>
      <c r="CW40" s="660"/>
      <c r="CX40" s="660"/>
      <c r="CY40" s="661"/>
      <c r="CZ40" s="664">
        <v>5.4</v>
      </c>
      <c r="DA40" s="693"/>
      <c r="DB40" s="693"/>
      <c r="DC40" s="697"/>
      <c r="DD40" s="668">
        <v>1142830</v>
      </c>
      <c r="DE40" s="660"/>
      <c r="DF40" s="660"/>
      <c r="DG40" s="660"/>
      <c r="DH40" s="660"/>
      <c r="DI40" s="660"/>
      <c r="DJ40" s="660"/>
      <c r="DK40" s="661"/>
      <c r="DL40" s="668">
        <v>1115790</v>
      </c>
      <c r="DM40" s="660"/>
      <c r="DN40" s="660"/>
      <c r="DO40" s="660"/>
      <c r="DP40" s="660"/>
      <c r="DQ40" s="660"/>
      <c r="DR40" s="660"/>
      <c r="DS40" s="660"/>
      <c r="DT40" s="660"/>
      <c r="DU40" s="660"/>
      <c r="DV40" s="661"/>
      <c r="DW40" s="664">
        <v>1.5</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8243468</v>
      </c>
      <c r="BA41" s="740"/>
      <c r="BB41" s="740"/>
      <c r="BC41" s="740"/>
      <c r="BD41" s="729"/>
      <c r="BE41" s="729"/>
      <c r="BF41" s="731"/>
      <c r="BG41" s="752"/>
      <c r="BH41" s="753"/>
      <c r="BI41" s="753"/>
      <c r="BJ41" s="753"/>
      <c r="BK41" s="753"/>
      <c r="BL41" s="212"/>
      <c r="BM41" s="684" t="s">
        <v>344</v>
      </c>
      <c r="BN41" s="684"/>
      <c r="BO41" s="684"/>
      <c r="BP41" s="684"/>
      <c r="BQ41" s="684"/>
      <c r="BR41" s="684"/>
      <c r="BS41" s="684"/>
      <c r="BT41" s="684"/>
      <c r="BU41" s="685"/>
      <c r="BV41" s="739">
        <v>360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229</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346</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347</v>
      </c>
      <c r="CE42" s="657"/>
      <c r="CF42" s="657"/>
      <c r="CG42" s="657"/>
      <c r="CH42" s="657"/>
      <c r="CI42" s="657"/>
      <c r="CJ42" s="657"/>
      <c r="CK42" s="657"/>
      <c r="CL42" s="657"/>
      <c r="CM42" s="657"/>
      <c r="CN42" s="657"/>
      <c r="CO42" s="657"/>
      <c r="CP42" s="657"/>
      <c r="CQ42" s="658"/>
      <c r="CR42" s="659">
        <v>14462610</v>
      </c>
      <c r="CS42" s="660"/>
      <c r="CT42" s="660"/>
      <c r="CU42" s="660"/>
      <c r="CV42" s="660"/>
      <c r="CW42" s="660"/>
      <c r="CX42" s="660"/>
      <c r="CY42" s="661"/>
      <c r="CZ42" s="664">
        <v>10.9</v>
      </c>
      <c r="DA42" s="665"/>
      <c r="DB42" s="665"/>
      <c r="DC42" s="760"/>
      <c r="DD42" s="668">
        <v>2430185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348</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349</v>
      </c>
      <c r="CE43" s="657"/>
      <c r="CF43" s="657"/>
      <c r="CG43" s="657"/>
      <c r="CH43" s="657"/>
      <c r="CI43" s="657"/>
      <c r="CJ43" s="657"/>
      <c r="CK43" s="657"/>
      <c r="CL43" s="657"/>
      <c r="CM43" s="657"/>
      <c r="CN43" s="657"/>
      <c r="CO43" s="657"/>
      <c r="CP43" s="657"/>
      <c r="CQ43" s="658"/>
      <c r="CR43" s="659">
        <v>385951</v>
      </c>
      <c r="CS43" s="695"/>
      <c r="CT43" s="695"/>
      <c r="CU43" s="695"/>
      <c r="CV43" s="695"/>
      <c r="CW43" s="695"/>
      <c r="CX43" s="695"/>
      <c r="CY43" s="696"/>
      <c r="CZ43" s="664">
        <v>0.3</v>
      </c>
      <c r="DA43" s="693"/>
      <c r="DB43" s="693"/>
      <c r="DC43" s="697"/>
      <c r="DD43" s="668">
        <v>385874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350</v>
      </c>
      <c r="CD44" s="771" t="s">
        <v>301</v>
      </c>
      <c r="CE44" s="772"/>
      <c r="CF44" s="656" t="s">
        <v>351</v>
      </c>
      <c r="CG44" s="657"/>
      <c r="CH44" s="657"/>
      <c r="CI44" s="657"/>
      <c r="CJ44" s="657"/>
      <c r="CK44" s="657"/>
      <c r="CL44" s="657"/>
      <c r="CM44" s="657"/>
      <c r="CN44" s="657"/>
      <c r="CO44" s="657"/>
      <c r="CP44" s="657"/>
      <c r="CQ44" s="658"/>
      <c r="CR44" s="659">
        <v>13783365</v>
      </c>
      <c r="CS44" s="660"/>
      <c r="CT44" s="660"/>
      <c r="CU44" s="660"/>
      <c r="CV44" s="660"/>
      <c r="CW44" s="660"/>
      <c r="CX44" s="660"/>
      <c r="CY44" s="661"/>
      <c r="CZ44" s="664">
        <v>10.4</v>
      </c>
      <c r="DA44" s="665"/>
      <c r="DB44" s="665"/>
      <c r="DC44" s="760"/>
      <c r="DD44" s="668">
        <v>1827774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7586278</v>
      </c>
      <c r="CS45" s="695"/>
      <c r="CT45" s="695"/>
      <c r="CU45" s="695"/>
      <c r="CV45" s="695"/>
      <c r="CW45" s="695"/>
      <c r="CX45" s="695"/>
      <c r="CY45" s="696"/>
      <c r="CZ45" s="664">
        <v>5.7</v>
      </c>
      <c r="DA45" s="693"/>
      <c r="DB45" s="693"/>
      <c r="DC45" s="697"/>
      <c r="DD45" s="668">
        <v>321869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6044161</v>
      </c>
      <c r="CS46" s="660"/>
      <c r="CT46" s="660"/>
      <c r="CU46" s="660"/>
      <c r="CV46" s="660"/>
      <c r="CW46" s="660"/>
      <c r="CX46" s="660"/>
      <c r="CY46" s="661"/>
      <c r="CZ46" s="664">
        <v>4.5</v>
      </c>
      <c r="DA46" s="665"/>
      <c r="DB46" s="665"/>
      <c r="DC46" s="760"/>
      <c r="DD46" s="668">
        <v>1490131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679245</v>
      </c>
      <c r="CS47" s="695"/>
      <c r="CT47" s="695"/>
      <c r="CU47" s="695"/>
      <c r="CV47" s="695"/>
      <c r="CW47" s="695"/>
      <c r="CX47" s="695"/>
      <c r="CY47" s="696"/>
      <c r="CZ47" s="664">
        <v>0.5</v>
      </c>
      <c r="DA47" s="693"/>
      <c r="DB47" s="693"/>
      <c r="DC47" s="697"/>
      <c r="DD47" s="668">
        <v>602411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133020163</v>
      </c>
      <c r="CS49" s="729"/>
      <c r="CT49" s="729"/>
      <c r="CU49" s="729"/>
      <c r="CV49" s="729"/>
      <c r="CW49" s="729"/>
      <c r="CX49" s="729"/>
      <c r="CY49" s="761"/>
      <c r="CZ49" s="744">
        <v>100</v>
      </c>
      <c r="DA49" s="762"/>
      <c r="DB49" s="762"/>
      <c r="DC49" s="763"/>
      <c r="DD49" s="764">
        <v>81985404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A/X3TLr8AMdMEE23Er6+u5+bFfHx04X/jzzKSVT4bd1D2Vq0pOpmkfWB7ROsWjcJ6guMJ/6vM6bAoVtdb2KOg==" saltValue="dRaVqYUetx/A9Gkm4FdE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358</v>
      </c>
      <c r="DK2" s="807"/>
      <c r="DL2" s="807"/>
      <c r="DM2" s="807"/>
      <c r="DN2" s="807"/>
      <c r="DO2" s="808"/>
      <c r="DP2" s="225"/>
      <c r="DQ2" s="806" t="s">
        <v>359</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361</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2"/>
      <c r="BA5" s="232"/>
      <c r="BB5" s="232"/>
      <c r="BC5" s="232"/>
      <c r="BD5" s="232"/>
      <c r="BE5" s="233"/>
      <c r="BF5" s="233"/>
      <c r="BG5" s="233"/>
      <c r="BH5" s="233"/>
      <c r="BI5" s="233"/>
      <c r="BJ5" s="233"/>
      <c r="BK5" s="233"/>
      <c r="BL5" s="233"/>
      <c r="BM5" s="233"/>
      <c r="BN5" s="233"/>
      <c r="BO5" s="233"/>
      <c r="BP5" s="233"/>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379</v>
      </c>
      <c r="C7" s="792"/>
      <c r="D7" s="792"/>
      <c r="E7" s="792"/>
      <c r="F7" s="792"/>
      <c r="G7" s="792"/>
      <c r="H7" s="792"/>
      <c r="I7" s="792"/>
      <c r="J7" s="792"/>
      <c r="K7" s="792"/>
      <c r="L7" s="792"/>
      <c r="M7" s="792"/>
      <c r="N7" s="792"/>
      <c r="O7" s="792"/>
      <c r="P7" s="793"/>
      <c r="Q7" s="794">
        <v>133212</v>
      </c>
      <c r="R7" s="795"/>
      <c r="S7" s="795"/>
      <c r="T7" s="795"/>
      <c r="U7" s="795"/>
      <c r="V7" s="795">
        <v>130977</v>
      </c>
      <c r="W7" s="795"/>
      <c r="X7" s="795"/>
      <c r="Y7" s="795"/>
      <c r="Z7" s="795"/>
      <c r="AA7" s="795">
        <v>2235</v>
      </c>
      <c r="AB7" s="795"/>
      <c r="AC7" s="795"/>
      <c r="AD7" s="795"/>
      <c r="AE7" s="796"/>
      <c r="AF7" s="797">
        <v>1506</v>
      </c>
      <c r="AG7" s="798"/>
      <c r="AH7" s="798"/>
      <c r="AI7" s="798"/>
      <c r="AJ7" s="799"/>
      <c r="AK7" s="834">
        <v>4962</v>
      </c>
      <c r="AL7" s="835"/>
      <c r="AM7" s="835"/>
      <c r="AN7" s="835"/>
      <c r="AO7" s="835"/>
      <c r="AP7" s="835">
        <v>138224</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38" t="s">
        <v>599</v>
      </c>
      <c r="BT7" s="839"/>
      <c r="BU7" s="839"/>
      <c r="BV7" s="839"/>
      <c r="BW7" s="839"/>
      <c r="BX7" s="839"/>
      <c r="BY7" s="839"/>
      <c r="BZ7" s="839"/>
      <c r="CA7" s="839"/>
      <c r="CB7" s="839"/>
      <c r="CC7" s="839"/>
      <c r="CD7" s="839"/>
      <c r="CE7" s="839"/>
      <c r="CF7" s="839"/>
      <c r="CG7" s="840"/>
      <c r="CH7" s="831">
        <v>-2</v>
      </c>
      <c r="CI7" s="832"/>
      <c r="CJ7" s="832"/>
      <c r="CK7" s="832"/>
      <c r="CL7" s="833"/>
      <c r="CM7" s="831">
        <v>1792</v>
      </c>
      <c r="CN7" s="832"/>
      <c r="CO7" s="832"/>
      <c r="CP7" s="832"/>
      <c r="CQ7" s="833"/>
      <c r="CR7" s="831">
        <v>8</v>
      </c>
      <c r="CS7" s="832"/>
      <c r="CT7" s="832"/>
      <c r="CU7" s="832"/>
      <c r="CV7" s="833"/>
      <c r="CW7" s="831" t="s">
        <v>610</v>
      </c>
      <c r="CX7" s="832"/>
      <c r="CY7" s="832"/>
      <c r="CZ7" s="832"/>
      <c r="DA7" s="833"/>
      <c r="DB7" s="831" t="s">
        <v>614</v>
      </c>
      <c r="DC7" s="832"/>
      <c r="DD7" s="832"/>
      <c r="DE7" s="832"/>
      <c r="DF7" s="833"/>
      <c r="DG7" s="831" t="s">
        <v>616</v>
      </c>
      <c r="DH7" s="832"/>
      <c r="DI7" s="832"/>
      <c r="DJ7" s="832"/>
      <c r="DK7" s="833"/>
      <c r="DL7" s="831" t="s">
        <v>616</v>
      </c>
      <c r="DM7" s="832"/>
      <c r="DN7" s="832"/>
      <c r="DO7" s="832"/>
      <c r="DP7" s="833"/>
      <c r="DQ7" s="831" t="s">
        <v>616</v>
      </c>
      <c r="DR7" s="832"/>
      <c r="DS7" s="832"/>
      <c r="DT7" s="832"/>
      <c r="DU7" s="833"/>
      <c r="DV7" s="812"/>
      <c r="DW7" s="813"/>
      <c r="DX7" s="813"/>
      <c r="DY7" s="813"/>
      <c r="DZ7" s="814"/>
      <c r="EA7" s="230"/>
    </row>
    <row r="8" spans="1:131" s="231" customFormat="1" ht="26.25" customHeight="1" x14ac:dyDescent="0.15">
      <c r="A8" s="237">
        <v>2</v>
      </c>
      <c r="B8" s="815" t="s">
        <v>380</v>
      </c>
      <c r="C8" s="816"/>
      <c r="D8" s="816"/>
      <c r="E8" s="816"/>
      <c r="F8" s="816"/>
      <c r="G8" s="816"/>
      <c r="H8" s="816"/>
      <c r="I8" s="816"/>
      <c r="J8" s="816"/>
      <c r="K8" s="816"/>
      <c r="L8" s="816"/>
      <c r="M8" s="816"/>
      <c r="N8" s="816"/>
      <c r="O8" s="816"/>
      <c r="P8" s="817"/>
      <c r="Q8" s="818">
        <v>1709</v>
      </c>
      <c r="R8" s="819"/>
      <c r="S8" s="819"/>
      <c r="T8" s="819"/>
      <c r="U8" s="819"/>
      <c r="V8" s="819">
        <v>1607</v>
      </c>
      <c r="W8" s="819"/>
      <c r="X8" s="819"/>
      <c r="Y8" s="819"/>
      <c r="Z8" s="819"/>
      <c r="AA8" s="819">
        <v>102</v>
      </c>
      <c r="AB8" s="819"/>
      <c r="AC8" s="819"/>
      <c r="AD8" s="819"/>
      <c r="AE8" s="820"/>
      <c r="AF8" s="821">
        <v>102</v>
      </c>
      <c r="AG8" s="822"/>
      <c r="AH8" s="822"/>
      <c r="AI8" s="822"/>
      <c r="AJ8" s="823"/>
      <c r="AK8" s="824">
        <v>834</v>
      </c>
      <c r="AL8" s="825"/>
      <c r="AM8" s="825"/>
      <c r="AN8" s="825"/>
      <c r="AO8" s="825"/>
      <c r="AP8" s="825" t="s">
        <v>589</v>
      </c>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t="s">
        <v>600</v>
      </c>
      <c r="BT8" s="829"/>
      <c r="BU8" s="829"/>
      <c r="BV8" s="829"/>
      <c r="BW8" s="829"/>
      <c r="BX8" s="829"/>
      <c r="BY8" s="829"/>
      <c r="BZ8" s="829"/>
      <c r="CA8" s="829"/>
      <c r="CB8" s="829"/>
      <c r="CC8" s="829"/>
      <c r="CD8" s="829"/>
      <c r="CE8" s="829"/>
      <c r="CF8" s="829"/>
      <c r="CG8" s="830"/>
      <c r="CH8" s="841">
        <v>-7</v>
      </c>
      <c r="CI8" s="842"/>
      <c r="CJ8" s="842"/>
      <c r="CK8" s="842"/>
      <c r="CL8" s="843"/>
      <c r="CM8" s="841">
        <v>-54</v>
      </c>
      <c r="CN8" s="842"/>
      <c r="CO8" s="842"/>
      <c r="CP8" s="842"/>
      <c r="CQ8" s="843"/>
      <c r="CR8" s="841">
        <v>235</v>
      </c>
      <c r="CS8" s="842"/>
      <c r="CT8" s="842"/>
      <c r="CU8" s="842"/>
      <c r="CV8" s="843"/>
      <c r="CW8" s="841">
        <v>1</v>
      </c>
      <c r="CX8" s="842"/>
      <c r="CY8" s="842"/>
      <c r="CZ8" s="842"/>
      <c r="DA8" s="843"/>
      <c r="DB8" s="841">
        <v>84</v>
      </c>
      <c r="DC8" s="842"/>
      <c r="DD8" s="842"/>
      <c r="DE8" s="842"/>
      <c r="DF8" s="843"/>
      <c r="DG8" s="841" t="s">
        <v>617</v>
      </c>
      <c r="DH8" s="842"/>
      <c r="DI8" s="842"/>
      <c r="DJ8" s="842"/>
      <c r="DK8" s="843"/>
      <c r="DL8" s="841" t="s">
        <v>617</v>
      </c>
      <c r="DM8" s="842"/>
      <c r="DN8" s="842"/>
      <c r="DO8" s="842"/>
      <c r="DP8" s="843"/>
      <c r="DQ8" s="841" t="s">
        <v>617</v>
      </c>
      <c r="DR8" s="842"/>
      <c r="DS8" s="842"/>
      <c r="DT8" s="842"/>
      <c r="DU8" s="843"/>
      <c r="DV8" s="844"/>
      <c r="DW8" s="845"/>
      <c r="DX8" s="845"/>
      <c r="DY8" s="845"/>
      <c r="DZ8" s="846"/>
      <c r="EA8" s="230"/>
    </row>
    <row r="9" spans="1:131" s="231" customFormat="1" ht="26.25" customHeight="1" x14ac:dyDescent="0.15">
      <c r="A9" s="237">
        <v>3</v>
      </c>
      <c r="B9" s="815" t="s">
        <v>381</v>
      </c>
      <c r="C9" s="816"/>
      <c r="D9" s="816"/>
      <c r="E9" s="816"/>
      <c r="F9" s="816"/>
      <c r="G9" s="816"/>
      <c r="H9" s="816"/>
      <c r="I9" s="816"/>
      <c r="J9" s="816"/>
      <c r="K9" s="816"/>
      <c r="L9" s="816"/>
      <c r="M9" s="816"/>
      <c r="N9" s="816"/>
      <c r="O9" s="816"/>
      <c r="P9" s="817"/>
      <c r="Q9" s="818">
        <v>147</v>
      </c>
      <c r="R9" s="819"/>
      <c r="S9" s="819"/>
      <c r="T9" s="819"/>
      <c r="U9" s="819"/>
      <c r="V9" s="819">
        <v>138</v>
      </c>
      <c r="W9" s="819"/>
      <c r="X9" s="819"/>
      <c r="Y9" s="819"/>
      <c r="Z9" s="819"/>
      <c r="AA9" s="819">
        <v>9</v>
      </c>
      <c r="AB9" s="819"/>
      <c r="AC9" s="819"/>
      <c r="AD9" s="819"/>
      <c r="AE9" s="820"/>
      <c r="AF9" s="821">
        <v>9</v>
      </c>
      <c r="AG9" s="822"/>
      <c r="AH9" s="822"/>
      <c r="AI9" s="822"/>
      <c r="AJ9" s="823"/>
      <c r="AK9" s="824">
        <v>123</v>
      </c>
      <c r="AL9" s="825"/>
      <c r="AM9" s="825"/>
      <c r="AN9" s="825"/>
      <c r="AO9" s="825"/>
      <c r="AP9" s="825">
        <v>1487</v>
      </c>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t="s">
        <v>601</v>
      </c>
      <c r="BT9" s="829"/>
      <c r="BU9" s="829"/>
      <c r="BV9" s="829"/>
      <c r="BW9" s="829"/>
      <c r="BX9" s="829"/>
      <c r="BY9" s="829"/>
      <c r="BZ9" s="829"/>
      <c r="CA9" s="829"/>
      <c r="CB9" s="829"/>
      <c r="CC9" s="829"/>
      <c r="CD9" s="829"/>
      <c r="CE9" s="829"/>
      <c r="CF9" s="829"/>
      <c r="CG9" s="830"/>
      <c r="CH9" s="841">
        <v>9</v>
      </c>
      <c r="CI9" s="842"/>
      <c r="CJ9" s="842"/>
      <c r="CK9" s="842"/>
      <c r="CL9" s="843"/>
      <c r="CM9" s="841">
        <v>152</v>
      </c>
      <c r="CN9" s="842"/>
      <c r="CO9" s="842"/>
      <c r="CP9" s="842"/>
      <c r="CQ9" s="843"/>
      <c r="CR9" s="841">
        <v>20</v>
      </c>
      <c r="CS9" s="842"/>
      <c r="CT9" s="842"/>
      <c r="CU9" s="842"/>
      <c r="CV9" s="843"/>
      <c r="CW9" s="841" t="s">
        <v>611</v>
      </c>
      <c r="CX9" s="842"/>
      <c r="CY9" s="842"/>
      <c r="CZ9" s="842"/>
      <c r="DA9" s="843"/>
      <c r="DB9" s="841" t="s">
        <v>615</v>
      </c>
      <c r="DC9" s="842"/>
      <c r="DD9" s="842"/>
      <c r="DE9" s="842"/>
      <c r="DF9" s="843"/>
      <c r="DG9" s="841" t="s">
        <v>617</v>
      </c>
      <c r="DH9" s="842"/>
      <c r="DI9" s="842"/>
      <c r="DJ9" s="842"/>
      <c r="DK9" s="843"/>
      <c r="DL9" s="841" t="s">
        <v>617</v>
      </c>
      <c r="DM9" s="842"/>
      <c r="DN9" s="842"/>
      <c r="DO9" s="842"/>
      <c r="DP9" s="843"/>
      <c r="DQ9" s="841" t="s">
        <v>617</v>
      </c>
      <c r="DR9" s="842"/>
      <c r="DS9" s="842"/>
      <c r="DT9" s="842"/>
      <c r="DU9" s="843"/>
      <c r="DV9" s="844"/>
      <c r="DW9" s="845"/>
      <c r="DX9" s="845"/>
      <c r="DY9" s="845"/>
      <c r="DZ9" s="846"/>
      <c r="EA9" s="230"/>
    </row>
    <row r="10" spans="1:131" s="231" customFormat="1" ht="26.25" customHeight="1" x14ac:dyDescent="0.15">
      <c r="A10" s="237">
        <v>4</v>
      </c>
      <c r="B10" s="815" t="s">
        <v>382</v>
      </c>
      <c r="C10" s="816"/>
      <c r="D10" s="816"/>
      <c r="E10" s="816"/>
      <c r="F10" s="816"/>
      <c r="G10" s="816"/>
      <c r="H10" s="816"/>
      <c r="I10" s="816"/>
      <c r="J10" s="816"/>
      <c r="K10" s="816"/>
      <c r="L10" s="816"/>
      <c r="M10" s="816"/>
      <c r="N10" s="816"/>
      <c r="O10" s="816"/>
      <c r="P10" s="817"/>
      <c r="Q10" s="818">
        <v>104</v>
      </c>
      <c r="R10" s="819"/>
      <c r="S10" s="819"/>
      <c r="T10" s="819"/>
      <c r="U10" s="819"/>
      <c r="V10" s="819">
        <v>99</v>
      </c>
      <c r="W10" s="819"/>
      <c r="X10" s="819"/>
      <c r="Y10" s="819"/>
      <c r="Z10" s="819"/>
      <c r="AA10" s="819">
        <v>5</v>
      </c>
      <c r="AB10" s="819"/>
      <c r="AC10" s="819"/>
      <c r="AD10" s="819"/>
      <c r="AE10" s="820"/>
      <c r="AF10" s="821">
        <v>5</v>
      </c>
      <c r="AG10" s="822"/>
      <c r="AH10" s="822"/>
      <c r="AI10" s="822"/>
      <c r="AJ10" s="823"/>
      <c r="AK10" s="824">
        <v>37</v>
      </c>
      <c r="AL10" s="825"/>
      <c r="AM10" s="825"/>
      <c r="AN10" s="825"/>
      <c r="AO10" s="825"/>
      <c r="AP10" s="825" t="s">
        <v>589</v>
      </c>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t="s">
        <v>602</v>
      </c>
      <c r="BT10" s="829"/>
      <c r="BU10" s="829"/>
      <c r="BV10" s="829"/>
      <c r="BW10" s="829"/>
      <c r="BX10" s="829"/>
      <c r="BY10" s="829"/>
      <c r="BZ10" s="829"/>
      <c r="CA10" s="829"/>
      <c r="CB10" s="829"/>
      <c r="CC10" s="829"/>
      <c r="CD10" s="829"/>
      <c r="CE10" s="829"/>
      <c r="CF10" s="829"/>
      <c r="CG10" s="830"/>
      <c r="CH10" s="841">
        <v>-1</v>
      </c>
      <c r="CI10" s="842"/>
      <c r="CJ10" s="842"/>
      <c r="CK10" s="842"/>
      <c r="CL10" s="843"/>
      <c r="CM10" s="841">
        <v>406</v>
      </c>
      <c r="CN10" s="842"/>
      <c r="CO10" s="842"/>
      <c r="CP10" s="842"/>
      <c r="CQ10" s="843"/>
      <c r="CR10" s="841">
        <v>300</v>
      </c>
      <c r="CS10" s="842"/>
      <c r="CT10" s="842"/>
      <c r="CU10" s="842"/>
      <c r="CV10" s="843"/>
      <c r="CW10" s="841">
        <v>81</v>
      </c>
      <c r="CX10" s="842"/>
      <c r="CY10" s="842"/>
      <c r="CZ10" s="842"/>
      <c r="DA10" s="843"/>
      <c r="DB10" s="841" t="s">
        <v>616</v>
      </c>
      <c r="DC10" s="842"/>
      <c r="DD10" s="842"/>
      <c r="DE10" s="842"/>
      <c r="DF10" s="843"/>
      <c r="DG10" s="841" t="s">
        <v>617</v>
      </c>
      <c r="DH10" s="842"/>
      <c r="DI10" s="842"/>
      <c r="DJ10" s="842"/>
      <c r="DK10" s="843"/>
      <c r="DL10" s="841" t="s">
        <v>617</v>
      </c>
      <c r="DM10" s="842"/>
      <c r="DN10" s="842"/>
      <c r="DO10" s="842"/>
      <c r="DP10" s="843"/>
      <c r="DQ10" s="841" t="s">
        <v>617</v>
      </c>
      <c r="DR10" s="842"/>
      <c r="DS10" s="842"/>
      <c r="DT10" s="842"/>
      <c r="DU10" s="843"/>
      <c r="DV10" s="844"/>
      <c r="DW10" s="845"/>
      <c r="DX10" s="845"/>
      <c r="DY10" s="845"/>
      <c r="DZ10" s="846"/>
      <c r="EA10" s="230"/>
    </row>
    <row r="11" spans="1:131" s="231" customFormat="1" ht="26.25" customHeight="1" x14ac:dyDescent="0.15">
      <c r="A11" s="237">
        <v>5</v>
      </c>
      <c r="B11" s="815" t="s">
        <v>383</v>
      </c>
      <c r="C11" s="816"/>
      <c r="D11" s="816"/>
      <c r="E11" s="816"/>
      <c r="F11" s="816"/>
      <c r="G11" s="816"/>
      <c r="H11" s="816"/>
      <c r="I11" s="816"/>
      <c r="J11" s="816"/>
      <c r="K11" s="816"/>
      <c r="L11" s="816"/>
      <c r="M11" s="816"/>
      <c r="N11" s="816"/>
      <c r="O11" s="816"/>
      <c r="P11" s="817"/>
      <c r="Q11" s="818">
        <v>172</v>
      </c>
      <c r="R11" s="819"/>
      <c r="S11" s="819"/>
      <c r="T11" s="819"/>
      <c r="U11" s="819"/>
      <c r="V11" s="819">
        <v>112</v>
      </c>
      <c r="W11" s="819"/>
      <c r="X11" s="819"/>
      <c r="Y11" s="819"/>
      <c r="Z11" s="819"/>
      <c r="AA11" s="819">
        <v>60</v>
      </c>
      <c r="AB11" s="819"/>
      <c r="AC11" s="819"/>
      <c r="AD11" s="819"/>
      <c r="AE11" s="820"/>
      <c r="AF11" s="821">
        <v>60</v>
      </c>
      <c r="AG11" s="822"/>
      <c r="AH11" s="822"/>
      <c r="AI11" s="822"/>
      <c r="AJ11" s="823"/>
      <c r="AK11" s="824">
        <v>2</v>
      </c>
      <c r="AL11" s="825"/>
      <c r="AM11" s="825"/>
      <c r="AN11" s="825"/>
      <c r="AO11" s="825"/>
      <c r="AP11" s="825" t="s">
        <v>589</v>
      </c>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t="s">
        <v>603</v>
      </c>
      <c r="BT11" s="829"/>
      <c r="BU11" s="829"/>
      <c r="BV11" s="829"/>
      <c r="BW11" s="829"/>
      <c r="BX11" s="829"/>
      <c r="BY11" s="829"/>
      <c r="BZ11" s="829"/>
      <c r="CA11" s="829"/>
      <c r="CB11" s="829"/>
      <c r="CC11" s="829"/>
      <c r="CD11" s="829"/>
      <c r="CE11" s="829"/>
      <c r="CF11" s="829"/>
      <c r="CG11" s="830"/>
      <c r="CH11" s="841" t="s">
        <v>613</v>
      </c>
      <c r="CI11" s="842"/>
      <c r="CJ11" s="842"/>
      <c r="CK11" s="842"/>
      <c r="CL11" s="843"/>
      <c r="CM11" s="841" t="s">
        <v>616</v>
      </c>
      <c r="CN11" s="842"/>
      <c r="CO11" s="842"/>
      <c r="CP11" s="842"/>
      <c r="CQ11" s="843"/>
      <c r="CR11" s="841">
        <v>5</v>
      </c>
      <c r="CS11" s="842"/>
      <c r="CT11" s="842"/>
      <c r="CU11" s="842"/>
      <c r="CV11" s="843"/>
      <c r="CW11" s="841" t="s">
        <v>611</v>
      </c>
      <c r="CX11" s="842"/>
      <c r="CY11" s="842"/>
      <c r="CZ11" s="842"/>
      <c r="DA11" s="843"/>
      <c r="DB11" s="841" t="s">
        <v>614</v>
      </c>
      <c r="DC11" s="842"/>
      <c r="DD11" s="842"/>
      <c r="DE11" s="842"/>
      <c r="DF11" s="843"/>
      <c r="DG11" s="841" t="s">
        <v>617</v>
      </c>
      <c r="DH11" s="842"/>
      <c r="DI11" s="842"/>
      <c r="DJ11" s="842"/>
      <c r="DK11" s="843"/>
      <c r="DL11" s="841" t="s">
        <v>617</v>
      </c>
      <c r="DM11" s="842"/>
      <c r="DN11" s="842"/>
      <c r="DO11" s="842"/>
      <c r="DP11" s="843"/>
      <c r="DQ11" s="841" t="s">
        <v>617</v>
      </c>
      <c r="DR11" s="842"/>
      <c r="DS11" s="842"/>
      <c r="DT11" s="842"/>
      <c r="DU11" s="843"/>
      <c r="DV11" s="844"/>
      <c r="DW11" s="845"/>
      <c r="DX11" s="845"/>
      <c r="DY11" s="845"/>
      <c r="DZ11" s="846"/>
      <c r="EA11" s="230"/>
    </row>
    <row r="12" spans="1:131" s="231" customFormat="1" ht="26.25" customHeight="1" x14ac:dyDescent="0.15">
      <c r="A12" s="237">
        <v>6</v>
      </c>
      <c r="B12" s="815" t="s">
        <v>384</v>
      </c>
      <c r="C12" s="816"/>
      <c r="D12" s="816"/>
      <c r="E12" s="816"/>
      <c r="F12" s="816"/>
      <c r="G12" s="816"/>
      <c r="H12" s="816"/>
      <c r="I12" s="816"/>
      <c r="J12" s="816"/>
      <c r="K12" s="816"/>
      <c r="L12" s="816"/>
      <c r="M12" s="816"/>
      <c r="N12" s="816"/>
      <c r="O12" s="816"/>
      <c r="P12" s="817"/>
      <c r="Q12" s="818">
        <v>846</v>
      </c>
      <c r="R12" s="819"/>
      <c r="S12" s="819"/>
      <c r="T12" s="819"/>
      <c r="U12" s="819"/>
      <c r="V12" s="819">
        <v>846</v>
      </c>
      <c r="W12" s="819"/>
      <c r="X12" s="819"/>
      <c r="Y12" s="819"/>
      <c r="Z12" s="819"/>
      <c r="AA12" s="819" t="s">
        <v>589</v>
      </c>
      <c r="AB12" s="819"/>
      <c r="AC12" s="819"/>
      <c r="AD12" s="819"/>
      <c r="AE12" s="820"/>
      <c r="AF12" s="821" t="s">
        <v>385</v>
      </c>
      <c r="AG12" s="822"/>
      <c r="AH12" s="822"/>
      <c r="AI12" s="822"/>
      <c r="AJ12" s="823"/>
      <c r="AK12" s="824" t="s">
        <v>589</v>
      </c>
      <c r="AL12" s="825"/>
      <c r="AM12" s="825"/>
      <c r="AN12" s="825"/>
      <c r="AO12" s="825"/>
      <c r="AP12" s="825">
        <v>2480</v>
      </c>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t="s">
        <v>604</v>
      </c>
      <c r="BT12" s="829"/>
      <c r="BU12" s="829"/>
      <c r="BV12" s="829"/>
      <c r="BW12" s="829"/>
      <c r="BX12" s="829"/>
      <c r="BY12" s="829"/>
      <c r="BZ12" s="829"/>
      <c r="CA12" s="829"/>
      <c r="CB12" s="829"/>
      <c r="CC12" s="829"/>
      <c r="CD12" s="829"/>
      <c r="CE12" s="829"/>
      <c r="CF12" s="829"/>
      <c r="CG12" s="830"/>
      <c r="CH12" s="841">
        <v>-6</v>
      </c>
      <c r="CI12" s="842"/>
      <c r="CJ12" s="842"/>
      <c r="CK12" s="842"/>
      <c r="CL12" s="843"/>
      <c r="CM12" s="841">
        <v>-14</v>
      </c>
      <c r="CN12" s="842"/>
      <c r="CO12" s="842"/>
      <c r="CP12" s="842"/>
      <c r="CQ12" s="843"/>
      <c r="CR12" s="841">
        <v>52</v>
      </c>
      <c r="CS12" s="842"/>
      <c r="CT12" s="842"/>
      <c r="CU12" s="842"/>
      <c r="CV12" s="843"/>
      <c r="CW12" s="841" t="s">
        <v>612</v>
      </c>
      <c r="CX12" s="842"/>
      <c r="CY12" s="842"/>
      <c r="CZ12" s="842"/>
      <c r="DA12" s="843"/>
      <c r="DB12" s="841" t="s">
        <v>614</v>
      </c>
      <c r="DC12" s="842"/>
      <c r="DD12" s="842"/>
      <c r="DE12" s="842"/>
      <c r="DF12" s="843"/>
      <c r="DG12" s="841" t="s">
        <v>617</v>
      </c>
      <c r="DH12" s="842"/>
      <c r="DI12" s="842"/>
      <c r="DJ12" s="842"/>
      <c r="DK12" s="843"/>
      <c r="DL12" s="841" t="s">
        <v>617</v>
      </c>
      <c r="DM12" s="842"/>
      <c r="DN12" s="842"/>
      <c r="DO12" s="842"/>
      <c r="DP12" s="843"/>
      <c r="DQ12" s="841" t="s">
        <v>617</v>
      </c>
      <c r="DR12" s="842"/>
      <c r="DS12" s="842"/>
      <c r="DT12" s="842"/>
      <c r="DU12" s="843"/>
      <c r="DV12" s="844"/>
      <c r="DW12" s="845"/>
      <c r="DX12" s="845"/>
      <c r="DY12" s="845"/>
      <c r="DZ12" s="846"/>
      <c r="EA12" s="230"/>
    </row>
    <row r="13" spans="1:131" s="231" customFormat="1" ht="26.25" customHeight="1" x14ac:dyDescent="0.15">
      <c r="A13" s="237">
        <v>7</v>
      </c>
      <c r="B13" s="815" t="s">
        <v>386</v>
      </c>
      <c r="C13" s="816"/>
      <c r="D13" s="816"/>
      <c r="E13" s="816"/>
      <c r="F13" s="816"/>
      <c r="G13" s="816"/>
      <c r="H13" s="816"/>
      <c r="I13" s="816"/>
      <c r="J13" s="816"/>
      <c r="K13" s="816"/>
      <c r="L13" s="816"/>
      <c r="M13" s="816"/>
      <c r="N13" s="816"/>
      <c r="O13" s="816"/>
      <c r="P13" s="817"/>
      <c r="Q13" s="818">
        <v>1269</v>
      </c>
      <c r="R13" s="819"/>
      <c r="S13" s="819"/>
      <c r="T13" s="819"/>
      <c r="U13" s="819"/>
      <c r="V13" s="819">
        <v>1269</v>
      </c>
      <c r="W13" s="819"/>
      <c r="X13" s="819"/>
      <c r="Y13" s="819"/>
      <c r="Z13" s="819"/>
      <c r="AA13" s="819">
        <v>0</v>
      </c>
      <c r="AB13" s="819"/>
      <c r="AC13" s="819"/>
      <c r="AD13" s="819"/>
      <c r="AE13" s="820"/>
      <c r="AF13" s="821">
        <v>0</v>
      </c>
      <c r="AG13" s="822"/>
      <c r="AH13" s="822"/>
      <c r="AI13" s="822"/>
      <c r="AJ13" s="823"/>
      <c r="AK13" s="824">
        <v>46</v>
      </c>
      <c r="AL13" s="825"/>
      <c r="AM13" s="825"/>
      <c r="AN13" s="825"/>
      <c r="AO13" s="825"/>
      <c r="AP13" s="825" t="s">
        <v>590</v>
      </c>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t="s">
        <v>605</v>
      </c>
      <c r="BT13" s="829"/>
      <c r="BU13" s="829"/>
      <c r="BV13" s="829"/>
      <c r="BW13" s="829"/>
      <c r="BX13" s="829"/>
      <c r="BY13" s="829"/>
      <c r="BZ13" s="829"/>
      <c r="CA13" s="829"/>
      <c r="CB13" s="829"/>
      <c r="CC13" s="829"/>
      <c r="CD13" s="829"/>
      <c r="CE13" s="829"/>
      <c r="CF13" s="829"/>
      <c r="CG13" s="830"/>
      <c r="CH13" s="841">
        <v>-4</v>
      </c>
      <c r="CI13" s="842"/>
      <c r="CJ13" s="842"/>
      <c r="CK13" s="842"/>
      <c r="CL13" s="843"/>
      <c r="CM13" s="841">
        <v>26</v>
      </c>
      <c r="CN13" s="842"/>
      <c r="CO13" s="842"/>
      <c r="CP13" s="842"/>
      <c r="CQ13" s="843"/>
      <c r="CR13" s="841">
        <v>30</v>
      </c>
      <c r="CS13" s="842"/>
      <c r="CT13" s="842"/>
      <c r="CU13" s="842"/>
      <c r="CV13" s="843"/>
      <c r="CW13" s="841" t="s">
        <v>611</v>
      </c>
      <c r="CX13" s="842"/>
      <c r="CY13" s="842"/>
      <c r="CZ13" s="842"/>
      <c r="DA13" s="843"/>
      <c r="DB13" s="841" t="s">
        <v>616</v>
      </c>
      <c r="DC13" s="842"/>
      <c r="DD13" s="842"/>
      <c r="DE13" s="842"/>
      <c r="DF13" s="843"/>
      <c r="DG13" s="841" t="s">
        <v>617</v>
      </c>
      <c r="DH13" s="842"/>
      <c r="DI13" s="842"/>
      <c r="DJ13" s="842"/>
      <c r="DK13" s="843"/>
      <c r="DL13" s="841" t="s">
        <v>617</v>
      </c>
      <c r="DM13" s="842"/>
      <c r="DN13" s="842"/>
      <c r="DO13" s="842"/>
      <c r="DP13" s="843"/>
      <c r="DQ13" s="841" t="s">
        <v>617</v>
      </c>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t="s">
        <v>606</v>
      </c>
      <c r="BT14" s="829"/>
      <c r="BU14" s="829"/>
      <c r="BV14" s="829"/>
      <c r="BW14" s="829"/>
      <c r="BX14" s="829"/>
      <c r="BY14" s="829"/>
      <c r="BZ14" s="829"/>
      <c r="CA14" s="829"/>
      <c r="CB14" s="829"/>
      <c r="CC14" s="829"/>
      <c r="CD14" s="829"/>
      <c r="CE14" s="829"/>
      <c r="CF14" s="829"/>
      <c r="CG14" s="830"/>
      <c r="CH14" s="841">
        <v>17</v>
      </c>
      <c r="CI14" s="842"/>
      <c r="CJ14" s="842"/>
      <c r="CK14" s="842"/>
      <c r="CL14" s="843"/>
      <c r="CM14" s="841">
        <v>118</v>
      </c>
      <c r="CN14" s="842"/>
      <c r="CO14" s="842"/>
      <c r="CP14" s="842"/>
      <c r="CQ14" s="843"/>
      <c r="CR14" s="841">
        <v>30</v>
      </c>
      <c r="CS14" s="842"/>
      <c r="CT14" s="842"/>
      <c r="CU14" s="842"/>
      <c r="CV14" s="843"/>
      <c r="CW14" s="841" t="s">
        <v>611</v>
      </c>
      <c r="CX14" s="842"/>
      <c r="CY14" s="842"/>
      <c r="CZ14" s="842"/>
      <c r="DA14" s="843"/>
      <c r="DB14" s="841" t="s">
        <v>616</v>
      </c>
      <c r="DC14" s="842"/>
      <c r="DD14" s="842"/>
      <c r="DE14" s="842"/>
      <c r="DF14" s="843"/>
      <c r="DG14" s="841" t="s">
        <v>617</v>
      </c>
      <c r="DH14" s="842"/>
      <c r="DI14" s="842"/>
      <c r="DJ14" s="842"/>
      <c r="DK14" s="843"/>
      <c r="DL14" s="841" t="s">
        <v>617</v>
      </c>
      <c r="DM14" s="842"/>
      <c r="DN14" s="842"/>
      <c r="DO14" s="842"/>
      <c r="DP14" s="843"/>
      <c r="DQ14" s="841" t="s">
        <v>617</v>
      </c>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t="s">
        <v>607</v>
      </c>
      <c r="BT15" s="829"/>
      <c r="BU15" s="829"/>
      <c r="BV15" s="829"/>
      <c r="BW15" s="829"/>
      <c r="BX15" s="829"/>
      <c r="BY15" s="829"/>
      <c r="BZ15" s="829"/>
      <c r="CA15" s="829"/>
      <c r="CB15" s="829"/>
      <c r="CC15" s="829"/>
      <c r="CD15" s="829"/>
      <c r="CE15" s="829"/>
      <c r="CF15" s="829"/>
      <c r="CG15" s="830"/>
      <c r="CH15" s="841">
        <v>11</v>
      </c>
      <c r="CI15" s="842"/>
      <c r="CJ15" s="842"/>
      <c r="CK15" s="842"/>
      <c r="CL15" s="843"/>
      <c r="CM15" s="841">
        <v>4004</v>
      </c>
      <c r="CN15" s="842"/>
      <c r="CO15" s="842"/>
      <c r="CP15" s="842"/>
      <c r="CQ15" s="843"/>
      <c r="CR15" s="841">
        <v>3608</v>
      </c>
      <c r="CS15" s="842"/>
      <c r="CT15" s="842"/>
      <c r="CU15" s="842"/>
      <c r="CV15" s="843"/>
      <c r="CW15" s="841">
        <v>978</v>
      </c>
      <c r="CX15" s="842"/>
      <c r="CY15" s="842"/>
      <c r="CZ15" s="842"/>
      <c r="DA15" s="843"/>
      <c r="DB15" s="841" t="s">
        <v>614</v>
      </c>
      <c r="DC15" s="842"/>
      <c r="DD15" s="842"/>
      <c r="DE15" s="842"/>
      <c r="DF15" s="843"/>
      <c r="DG15" s="841" t="s">
        <v>617</v>
      </c>
      <c r="DH15" s="842"/>
      <c r="DI15" s="842"/>
      <c r="DJ15" s="842"/>
      <c r="DK15" s="843"/>
      <c r="DL15" s="841" t="s">
        <v>617</v>
      </c>
      <c r="DM15" s="842"/>
      <c r="DN15" s="842"/>
      <c r="DO15" s="842"/>
      <c r="DP15" s="843"/>
      <c r="DQ15" s="841" t="s">
        <v>617</v>
      </c>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t="s">
        <v>608</v>
      </c>
      <c r="BT16" s="829"/>
      <c r="BU16" s="829"/>
      <c r="BV16" s="829"/>
      <c r="BW16" s="829"/>
      <c r="BX16" s="829"/>
      <c r="BY16" s="829"/>
      <c r="BZ16" s="829"/>
      <c r="CA16" s="829"/>
      <c r="CB16" s="829"/>
      <c r="CC16" s="829"/>
      <c r="CD16" s="829"/>
      <c r="CE16" s="829"/>
      <c r="CF16" s="829"/>
      <c r="CG16" s="830"/>
      <c r="CH16" s="841">
        <v>81</v>
      </c>
      <c r="CI16" s="842"/>
      <c r="CJ16" s="842"/>
      <c r="CK16" s="842"/>
      <c r="CL16" s="843"/>
      <c r="CM16" s="841">
        <v>4934</v>
      </c>
      <c r="CN16" s="842"/>
      <c r="CO16" s="842"/>
      <c r="CP16" s="842"/>
      <c r="CQ16" s="843"/>
      <c r="CR16" s="841">
        <v>504</v>
      </c>
      <c r="CS16" s="842"/>
      <c r="CT16" s="842"/>
      <c r="CU16" s="842"/>
      <c r="CV16" s="843"/>
      <c r="CW16" s="841" t="s">
        <v>589</v>
      </c>
      <c r="CX16" s="842"/>
      <c r="CY16" s="842"/>
      <c r="CZ16" s="842"/>
      <c r="DA16" s="843"/>
      <c r="DB16" s="841" t="s">
        <v>589</v>
      </c>
      <c r="DC16" s="842"/>
      <c r="DD16" s="842"/>
      <c r="DE16" s="842"/>
      <c r="DF16" s="843"/>
      <c r="DG16" s="841" t="s">
        <v>589</v>
      </c>
      <c r="DH16" s="842"/>
      <c r="DI16" s="842"/>
      <c r="DJ16" s="842"/>
      <c r="DK16" s="843"/>
      <c r="DL16" s="841" t="s">
        <v>589</v>
      </c>
      <c r="DM16" s="842"/>
      <c r="DN16" s="842"/>
      <c r="DO16" s="842"/>
      <c r="DP16" s="843"/>
      <c r="DQ16" s="841" t="s">
        <v>589</v>
      </c>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t="s">
        <v>609</v>
      </c>
      <c r="BT17" s="829"/>
      <c r="BU17" s="829"/>
      <c r="BV17" s="829"/>
      <c r="BW17" s="829"/>
      <c r="BX17" s="829"/>
      <c r="BY17" s="829"/>
      <c r="BZ17" s="829"/>
      <c r="CA17" s="829"/>
      <c r="CB17" s="829"/>
      <c r="CC17" s="829"/>
      <c r="CD17" s="829"/>
      <c r="CE17" s="829"/>
      <c r="CF17" s="829"/>
      <c r="CG17" s="830"/>
      <c r="CH17" s="841">
        <v>366</v>
      </c>
      <c r="CI17" s="842"/>
      <c r="CJ17" s="842"/>
      <c r="CK17" s="842"/>
      <c r="CL17" s="843"/>
      <c r="CM17" s="841">
        <v>5846</v>
      </c>
      <c r="CN17" s="842"/>
      <c r="CO17" s="842"/>
      <c r="CP17" s="842"/>
      <c r="CQ17" s="843"/>
      <c r="CR17" s="841">
        <v>3980</v>
      </c>
      <c r="CS17" s="842"/>
      <c r="CT17" s="842"/>
      <c r="CU17" s="842"/>
      <c r="CV17" s="843"/>
      <c r="CW17" s="841">
        <v>1048</v>
      </c>
      <c r="CX17" s="842"/>
      <c r="CY17" s="842"/>
      <c r="CZ17" s="842"/>
      <c r="DA17" s="843"/>
      <c r="DB17" s="841">
        <v>2480</v>
      </c>
      <c r="DC17" s="842"/>
      <c r="DD17" s="842"/>
      <c r="DE17" s="842"/>
      <c r="DF17" s="843"/>
      <c r="DG17" s="841" t="s">
        <v>589</v>
      </c>
      <c r="DH17" s="842"/>
      <c r="DI17" s="842"/>
      <c r="DJ17" s="842"/>
      <c r="DK17" s="843"/>
      <c r="DL17" s="841" t="s">
        <v>589</v>
      </c>
      <c r="DM17" s="842"/>
      <c r="DN17" s="842"/>
      <c r="DO17" s="842"/>
      <c r="DP17" s="843"/>
      <c r="DQ17" s="841" t="s">
        <v>589</v>
      </c>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388</v>
      </c>
      <c r="B23" s="850" t="s">
        <v>389</v>
      </c>
      <c r="C23" s="851"/>
      <c r="D23" s="851"/>
      <c r="E23" s="851"/>
      <c r="F23" s="851"/>
      <c r="G23" s="851"/>
      <c r="H23" s="851"/>
      <c r="I23" s="851"/>
      <c r="J23" s="851"/>
      <c r="K23" s="851"/>
      <c r="L23" s="851"/>
      <c r="M23" s="851"/>
      <c r="N23" s="851"/>
      <c r="O23" s="851"/>
      <c r="P23" s="852"/>
      <c r="Q23" s="853">
        <v>136279</v>
      </c>
      <c r="R23" s="854"/>
      <c r="S23" s="854"/>
      <c r="T23" s="854"/>
      <c r="U23" s="854"/>
      <c r="V23" s="854">
        <v>133866</v>
      </c>
      <c r="W23" s="854"/>
      <c r="X23" s="854"/>
      <c r="Y23" s="854"/>
      <c r="Z23" s="854"/>
      <c r="AA23" s="854">
        <v>2413</v>
      </c>
      <c r="AB23" s="854"/>
      <c r="AC23" s="854"/>
      <c r="AD23" s="854"/>
      <c r="AE23" s="855"/>
      <c r="AF23" s="856">
        <v>1683</v>
      </c>
      <c r="AG23" s="854"/>
      <c r="AH23" s="854"/>
      <c r="AI23" s="854"/>
      <c r="AJ23" s="857"/>
      <c r="AK23" s="858"/>
      <c r="AL23" s="859"/>
      <c r="AM23" s="859"/>
      <c r="AN23" s="859"/>
      <c r="AO23" s="859"/>
      <c r="AP23" s="854">
        <v>142191</v>
      </c>
      <c r="AQ23" s="854"/>
      <c r="AR23" s="854"/>
      <c r="AS23" s="854"/>
      <c r="AT23" s="854"/>
      <c r="AU23" s="860"/>
      <c r="AV23" s="860"/>
      <c r="AW23" s="860"/>
      <c r="AX23" s="860"/>
      <c r="AY23" s="861"/>
      <c r="AZ23" s="869" t="s">
        <v>390</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362</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593</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369</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400</v>
      </c>
      <c r="C28" s="792"/>
      <c r="D28" s="792"/>
      <c r="E28" s="792"/>
      <c r="F28" s="792"/>
      <c r="G28" s="792"/>
      <c r="H28" s="792"/>
      <c r="I28" s="792"/>
      <c r="J28" s="792"/>
      <c r="K28" s="792"/>
      <c r="L28" s="792"/>
      <c r="M28" s="792"/>
      <c r="N28" s="792"/>
      <c r="O28" s="792"/>
      <c r="P28" s="793"/>
      <c r="Q28" s="882">
        <v>36780</v>
      </c>
      <c r="R28" s="883"/>
      <c r="S28" s="883"/>
      <c r="T28" s="883"/>
      <c r="U28" s="883"/>
      <c r="V28" s="883">
        <v>35336</v>
      </c>
      <c r="W28" s="883"/>
      <c r="X28" s="883"/>
      <c r="Y28" s="883"/>
      <c r="Z28" s="883"/>
      <c r="AA28" s="883">
        <v>1444</v>
      </c>
      <c r="AB28" s="883"/>
      <c r="AC28" s="883"/>
      <c r="AD28" s="883"/>
      <c r="AE28" s="884"/>
      <c r="AF28" s="885">
        <v>1444</v>
      </c>
      <c r="AG28" s="883"/>
      <c r="AH28" s="883"/>
      <c r="AI28" s="883"/>
      <c r="AJ28" s="886"/>
      <c r="AK28" s="887">
        <v>2466</v>
      </c>
      <c r="AL28" s="878"/>
      <c r="AM28" s="878"/>
      <c r="AN28" s="878"/>
      <c r="AO28" s="878"/>
      <c r="AP28" s="878" t="s">
        <v>589</v>
      </c>
      <c r="AQ28" s="878"/>
      <c r="AR28" s="878"/>
      <c r="AS28" s="878"/>
      <c r="AT28" s="878"/>
      <c r="AU28" s="878" t="s">
        <v>589</v>
      </c>
      <c r="AV28" s="878"/>
      <c r="AW28" s="878"/>
      <c r="AX28" s="878"/>
      <c r="AY28" s="878"/>
      <c r="AZ28" s="879" t="s">
        <v>591</v>
      </c>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401</v>
      </c>
      <c r="C29" s="816"/>
      <c r="D29" s="816"/>
      <c r="E29" s="816"/>
      <c r="F29" s="816"/>
      <c r="G29" s="816"/>
      <c r="H29" s="816"/>
      <c r="I29" s="816"/>
      <c r="J29" s="816"/>
      <c r="K29" s="816"/>
      <c r="L29" s="816"/>
      <c r="M29" s="816"/>
      <c r="N29" s="816"/>
      <c r="O29" s="816"/>
      <c r="P29" s="817"/>
      <c r="Q29" s="818">
        <v>30640</v>
      </c>
      <c r="R29" s="819"/>
      <c r="S29" s="819"/>
      <c r="T29" s="819"/>
      <c r="U29" s="819"/>
      <c r="V29" s="819">
        <v>30013</v>
      </c>
      <c r="W29" s="819"/>
      <c r="X29" s="819"/>
      <c r="Y29" s="819"/>
      <c r="Z29" s="819"/>
      <c r="AA29" s="819">
        <v>627</v>
      </c>
      <c r="AB29" s="819"/>
      <c r="AC29" s="819"/>
      <c r="AD29" s="819"/>
      <c r="AE29" s="820"/>
      <c r="AF29" s="821">
        <v>627</v>
      </c>
      <c r="AG29" s="822"/>
      <c r="AH29" s="822"/>
      <c r="AI29" s="822"/>
      <c r="AJ29" s="823"/>
      <c r="AK29" s="890">
        <v>3968</v>
      </c>
      <c r="AL29" s="891"/>
      <c r="AM29" s="891"/>
      <c r="AN29" s="891"/>
      <c r="AO29" s="891"/>
      <c r="AP29" s="891" t="s">
        <v>589</v>
      </c>
      <c r="AQ29" s="891"/>
      <c r="AR29" s="891"/>
      <c r="AS29" s="891"/>
      <c r="AT29" s="891"/>
      <c r="AU29" s="891" t="s">
        <v>589</v>
      </c>
      <c r="AV29" s="891"/>
      <c r="AW29" s="891"/>
      <c r="AX29" s="891"/>
      <c r="AY29" s="891"/>
      <c r="AZ29" s="892" t="s">
        <v>589</v>
      </c>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402</v>
      </c>
      <c r="C30" s="816"/>
      <c r="D30" s="816"/>
      <c r="E30" s="816"/>
      <c r="F30" s="816"/>
      <c r="G30" s="816"/>
      <c r="H30" s="816"/>
      <c r="I30" s="816"/>
      <c r="J30" s="816"/>
      <c r="K30" s="816"/>
      <c r="L30" s="816"/>
      <c r="M30" s="816"/>
      <c r="N30" s="816"/>
      <c r="O30" s="816"/>
      <c r="P30" s="817"/>
      <c r="Q30" s="818">
        <v>3362</v>
      </c>
      <c r="R30" s="819"/>
      <c r="S30" s="819"/>
      <c r="T30" s="819"/>
      <c r="U30" s="819"/>
      <c r="V30" s="819">
        <v>3332</v>
      </c>
      <c r="W30" s="819"/>
      <c r="X30" s="819"/>
      <c r="Y30" s="819"/>
      <c r="Z30" s="819"/>
      <c r="AA30" s="819">
        <v>29</v>
      </c>
      <c r="AB30" s="819"/>
      <c r="AC30" s="819"/>
      <c r="AD30" s="819"/>
      <c r="AE30" s="820"/>
      <c r="AF30" s="821">
        <v>29</v>
      </c>
      <c r="AG30" s="822"/>
      <c r="AH30" s="822"/>
      <c r="AI30" s="822"/>
      <c r="AJ30" s="823"/>
      <c r="AK30" s="890">
        <v>765</v>
      </c>
      <c r="AL30" s="891"/>
      <c r="AM30" s="891"/>
      <c r="AN30" s="891"/>
      <c r="AO30" s="891"/>
      <c r="AP30" s="891" t="s">
        <v>589</v>
      </c>
      <c r="AQ30" s="891"/>
      <c r="AR30" s="891"/>
      <c r="AS30" s="891"/>
      <c r="AT30" s="891"/>
      <c r="AU30" s="891" t="s">
        <v>589</v>
      </c>
      <c r="AV30" s="891"/>
      <c r="AW30" s="891"/>
      <c r="AX30" s="891"/>
      <c r="AY30" s="891"/>
      <c r="AZ30" s="892" t="s">
        <v>589</v>
      </c>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403</v>
      </c>
      <c r="C31" s="816"/>
      <c r="D31" s="816"/>
      <c r="E31" s="816"/>
      <c r="F31" s="816"/>
      <c r="G31" s="816"/>
      <c r="H31" s="816"/>
      <c r="I31" s="816"/>
      <c r="J31" s="816"/>
      <c r="K31" s="816"/>
      <c r="L31" s="816"/>
      <c r="M31" s="816"/>
      <c r="N31" s="816"/>
      <c r="O31" s="816"/>
      <c r="P31" s="817"/>
      <c r="Q31" s="818">
        <v>7146</v>
      </c>
      <c r="R31" s="819"/>
      <c r="S31" s="819"/>
      <c r="T31" s="819"/>
      <c r="U31" s="819"/>
      <c r="V31" s="819">
        <v>5855</v>
      </c>
      <c r="W31" s="819"/>
      <c r="X31" s="819"/>
      <c r="Y31" s="819"/>
      <c r="Z31" s="819"/>
      <c r="AA31" s="819">
        <v>1291</v>
      </c>
      <c r="AB31" s="819"/>
      <c r="AC31" s="819"/>
      <c r="AD31" s="819"/>
      <c r="AE31" s="820"/>
      <c r="AF31" s="821">
        <v>10765</v>
      </c>
      <c r="AG31" s="822"/>
      <c r="AH31" s="822"/>
      <c r="AI31" s="822"/>
      <c r="AJ31" s="823"/>
      <c r="AK31" s="890">
        <v>179</v>
      </c>
      <c r="AL31" s="891"/>
      <c r="AM31" s="891"/>
      <c r="AN31" s="891"/>
      <c r="AO31" s="891"/>
      <c r="AP31" s="891">
        <v>24303</v>
      </c>
      <c r="AQ31" s="891"/>
      <c r="AR31" s="891"/>
      <c r="AS31" s="891"/>
      <c r="AT31" s="891"/>
      <c r="AU31" s="891">
        <v>2017</v>
      </c>
      <c r="AV31" s="891"/>
      <c r="AW31" s="891"/>
      <c r="AX31" s="891"/>
      <c r="AY31" s="891"/>
      <c r="AZ31" s="892" t="s">
        <v>592</v>
      </c>
      <c r="BA31" s="892"/>
      <c r="BB31" s="892"/>
      <c r="BC31" s="892"/>
      <c r="BD31" s="892"/>
      <c r="BE31" s="888" t="s">
        <v>404</v>
      </c>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t="s">
        <v>405</v>
      </c>
      <c r="C32" s="816"/>
      <c r="D32" s="816"/>
      <c r="E32" s="816"/>
      <c r="F32" s="816"/>
      <c r="G32" s="816"/>
      <c r="H32" s="816"/>
      <c r="I32" s="816"/>
      <c r="J32" s="816"/>
      <c r="K32" s="816"/>
      <c r="L32" s="816"/>
      <c r="M32" s="816"/>
      <c r="N32" s="816"/>
      <c r="O32" s="816"/>
      <c r="P32" s="817"/>
      <c r="Q32" s="818">
        <v>10436</v>
      </c>
      <c r="R32" s="819"/>
      <c r="S32" s="819"/>
      <c r="T32" s="819"/>
      <c r="U32" s="819"/>
      <c r="V32" s="819">
        <v>9313</v>
      </c>
      <c r="W32" s="819"/>
      <c r="X32" s="819"/>
      <c r="Y32" s="819"/>
      <c r="Z32" s="819"/>
      <c r="AA32" s="819">
        <v>1123</v>
      </c>
      <c r="AB32" s="819"/>
      <c r="AC32" s="819"/>
      <c r="AD32" s="819"/>
      <c r="AE32" s="820"/>
      <c r="AF32" s="821">
        <v>3786</v>
      </c>
      <c r="AG32" s="822"/>
      <c r="AH32" s="822"/>
      <c r="AI32" s="822"/>
      <c r="AJ32" s="823"/>
      <c r="AK32" s="890">
        <v>4338</v>
      </c>
      <c r="AL32" s="891"/>
      <c r="AM32" s="891"/>
      <c r="AN32" s="891"/>
      <c r="AO32" s="891"/>
      <c r="AP32" s="891">
        <v>70527</v>
      </c>
      <c r="AQ32" s="891"/>
      <c r="AR32" s="891"/>
      <c r="AS32" s="891"/>
      <c r="AT32" s="891"/>
      <c r="AU32" s="891">
        <v>40906</v>
      </c>
      <c r="AV32" s="891"/>
      <c r="AW32" s="891"/>
      <c r="AX32" s="891"/>
      <c r="AY32" s="891"/>
      <c r="AZ32" s="892" t="s">
        <v>592</v>
      </c>
      <c r="BA32" s="892"/>
      <c r="BB32" s="892"/>
      <c r="BC32" s="892"/>
      <c r="BD32" s="892"/>
      <c r="BE32" s="888" t="s">
        <v>406</v>
      </c>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t="s">
        <v>407</v>
      </c>
      <c r="C33" s="816"/>
      <c r="D33" s="816"/>
      <c r="E33" s="816"/>
      <c r="F33" s="816"/>
      <c r="G33" s="816"/>
      <c r="H33" s="816"/>
      <c r="I33" s="816"/>
      <c r="J33" s="816"/>
      <c r="K33" s="816"/>
      <c r="L33" s="816"/>
      <c r="M33" s="816"/>
      <c r="N33" s="816"/>
      <c r="O33" s="816"/>
      <c r="P33" s="817"/>
      <c r="Q33" s="818">
        <v>754</v>
      </c>
      <c r="R33" s="819"/>
      <c r="S33" s="819"/>
      <c r="T33" s="819"/>
      <c r="U33" s="819"/>
      <c r="V33" s="819">
        <v>732</v>
      </c>
      <c r="W33" s="819"/>
      <c r="X33" s="819"/>
      <c r="Y33" s="819"/>
      <c r="Z33" s="819"/>
      <c r="AA33" s="819">
        <v>23</v>
      </c>
      <c r="AB33" s="819"/>
      <c r="AC33" s="819"/>
      <c r="AD33" s="819"/>
      <c r="AE33" s="820"/>
      <c r="AF33" s="821">
        <v>621</v>
      </c>
      <c r="AG33" s="822"/>
      <c r="AH33" s="822"/>
      <c r="AI33" s="822"/>
      <c r="AJ33" s="823"/>
      <c r="AK33" s="890">
        <v>480</v>
      </c>
      <c r="AL33" s="891"/>
      <c r="AM33" s="891"/>
      <c r="AN33" s="891"/>
      <c r="AO33" s="891"/>
      <c r="AP33" s="891">
        <v>3741</v>
      </c>
      <c r="AQ33" s="891"/>
      <c r="AR33" s="891"/>
      <c r="AS33" s="891"/>
      <c r="AT33" s="891"/>
      <c r="AU33" s="891">
        <v>3375</v>
      </c>
      <c r="AV33" s="891"/>
      <c r="AW33" s="891"/>
      <c r="AX33" s="891"/>
      <c r="AY33" s="891"/>
      <c r="AZ33" s="892" t="s">
        <v>592</v>
      </c>
      <c r="BA33" s="892"/>
      <c r="BB33" s="892"/>
      <c r="BC33" s="892"/>
      <c r="BD33" s="892"/>
      <c r="BE33" s="888" t="s">
        <v>408</v>
      </c>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t="s">
        <v>409</v>
      </c>
      <c r="C34" s="816"/>
      <c r="D34" s="816"/>
      <c r="E34" s="816"/>
      <c r="F34" s="816"/>
      <c r="G34" s="816"/>
      <c r="H34" s="816"/>
      <c r="I34" s="816"/>
      <c r="J34" s="816"/>
      <c r="K34" s="816"/>
      <c r="L34" s="816"/>
      <c r="M34" s="816"/>
      <c r="N34" s="816"/>
      <c r="O34" s="816"/>
      <c r="P34" s="817"/>
      <c r="Q34" s="818">
        <v>67</v>
      </c>
      <c r="R34" s="819"/>
      <c r="S34" s="819"/>
      <c r="T34" s="819"/>
      <c r="U34" s="819"/>
      <c r="V34" s="819">
        <v>66</v>
      </c>
      <c r="W34" s="819"/>
      <c r="X34" s="819"/>
      <c r="Y34" s="819"/>
      <c r="Z34" s="819"/>
      <c r="AA34" s="819">
        <v>1</v>
      </c>
      <c r="AB34" s="819"/>
      <c r="AC34" s="819"/>
      <c r="AD34" s="819"/>
      <c r="AE34" s="820"/>
      <c r="AF34" s="821">
        <v>1</v>
      </c>
      <c r="AG34" s="822"/>
      <c r="AH34" s="822"/>
      <c r="AI34" s="822"/>
      <c r="AJ34" s="823"/>
      <c r="AK34" s="890">
        <v>27</v>
      </c>
      <c r="AL34" s="891"/>
      <c r="AM34" s="891"/>
      <c r="AN34" s="891"/>
      <c r="AO34" s="891"/>
      <c r="AP34" s="891">
        <v>40</v>
      </c>
      <c r="AQ34" s="891"/>
      <c r="AR34" s="891"/>
      <c r="AS34" s="891"/>
      <c r="AT34" s="891"/>
      <c r="AU34" s="891">
        <v>28</v>
      </c>
      <c r="AV34" s="891"/>
      <c r="AW34" s="891"/>
      <c r="AX34" s="891"/>
      <c r="AY34" s="891"/>
      <c r="AZ34" s="892" t="s">
        <v>592</v>
      </c>
      <c r="BA34" s="892"/>
      <c r="BB34" s="892"/>
      <c r="BC34" s="892"/>
      <c r="BD34" s="892"/>
      <c r="BE34" s="888" t="s">
        <v>410</v>
      </c>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t="s">
        <v>411</v>
      </c>
      <c r="C35" s="816"/>
      <c r="D35" s="816"/>
      <c r="E35" s="816"/>
      <c r="F35" s="816"/>
      <c r="G35" s="816"/>
      <c r="H35" s="816"/>
      <c r="I35" s="816"/>
      <c r="J35" s="816"/>
      <c r="K35" s="816"/>
      <c r="L35" s="816"/>
      <c r="M35" s="816"/>
      <c r="N35" s="816"/>
      <c r="O35" s="816"/>
      <c r="P35" s="817"/>
      <c r="Q35" s="818">
        <v>403</v>
      </c>
      <c r="R35" s="819"/>
      <c r="S35" s="819"/>
      <c r="T35" s="819"/>
      <c r="U35" s="819"/>
      <c r="V35" s="819">
        <v>401</v>
      </c>
      <c r="W35" s="819"/>
      <c r="X35" s="819"/>
      <c r="Y35" s="819"/>
      <c r="Z35" s="819"/>
      <c r="AA35" s="819">
        <v>2</v>
      </c>
      <c r="AB35" s="819"/>
      <c r="AC35" s="819"/>
      <c r="AD35" s="819"/>
      <c r="AE35" s="820"/>
      <c r="AF35" s="821">
        <v>2</v>
      </c>
      <c r="AG35" s="822"/>
      <c r="AH35" s="822"/>
      <c r="AI35" s="822"/>
      <c r="AJ35" s="823"/>
      <c r="AK35" s="890">
        <v>88</v>
      </c>
      <c r="AL35" s="891"/>
      <c r="AM35" s="891"/>
      <c r="AN35" s="891"/>
      <c r="AO35" s="891"/>
      <c r="AP35" s="891">
        <v>620</v>
      </c>
      <c r="AQ35" s="891"/>
      <c r="AR35" s="891"/>
      <c r="AS35" s="891"/>
      <c r="AT35" s="891"/>
      <c r="AU35" s="891">
        <v>356</v>
      </c>
      <c r="AV35" s="891"/>
      <c r="AW35" s="891"/>
      <c r="AX35" s="891"/>
      <c r="AY35" s="891"/>
      <c r="AZ35" s="892" t="s">
        <v>592</v>
      </c>
      <c r="BA35" s="892"/>
      <c r="BB35" s="892"/>
      <c r="BC35" s="892"/>
      <c r="BD35" s="892"/>
      <c r="BE35" s="888" t="s">
        <v>412</v>
      </c>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t="s">
        <v>413</v>
      </c>
      <c r="C36" s="816"/>
      <c r="D36" s="816"/>
      <c r="E36" s="816"/>
      <c r="F36" s="816"/>
      <c r="G36" s="816"/>
      <c r="H36" s="816"/>
      <c r="I36" s="816"/>
      <c r="J36" s="816"/>
      <c r="K36" s="816"/>
      <c r="L36" s="816"/>
      <c r="M36" s="816"/>
      <c r="N36" s="816"/>
      <c r="O36" s="816"/>
      <c r="P36" s="817"/>
      <c r="Q36" s="818">
        <v>553</v>
      </c>
      <c r="R36" s="819"/>
      <c r="S36" s="819"/>
      <c r="T36" s="819"/>
      <c r="U36" s="819"/>
      <c r="V36" s="819">
        <v>553</v>
      </c>
      <c r="W36" s="819"/>
      <c r="X36" s="819"/>
      <c r="Y36" s="819"/>
      <c r="Z36" s="819"/>
      <c r="AA36" s="819">
        <v>0</v>
      </c>
      <c r="AB36" s="819"/>
      <c r="AC36" s="819"/>
      <c r="AD36" s="819"/>
      <c r="AE36" s="820"/>
      <c r="AF36" s="821">
        <v>0</v>
      </c>
      <c r="AG36" s="822"/>
      <c r="AH36" s="822"/>
      <c r="AI36" s="822"/>
      <c r="AJ36" s="823"/>
      <c r="AK36" s="890">
        <v>446</v>
      </c>
      <c r="AL36" s="891"/>
      <c r="AM36" s="891"/>
      <c r="AN36" s="891"/>
      <c r="AO36" s="891"/>
      <c r="AP36" s="891">
        <v>172</v>
      </c>
      <c r="AQ36" s="891"/>
      <c r="AR36" s="891"/>
      <c r="AS36" s="891"/>
      <c r="AT36" s="891"/>
      <c r="AU36" s="891">
        <v>153</v>
      </c>
      <c r="AV36" s="891"/>
      <c r="AW36" s="891"/>
      <c r="AX36" s="891"/>
      <c r="AY36" s="891"/>
      <c r="AZ36" s="892" t="s">
        <v>589</v>
      </c>
      <c r="BA36" s="892"/>
      <c r="BB36" s="892"/>
      <c r="BC36" s="892"/>
      <c r="BD36" s="892"/>
      <c r="BE36" s="888" t="s">
        <v>410</v>
      </c>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t="s">
        <v>414</v>
      </c>
      <c r="C37" s="816"/>
      <c r="D37" s="816"/>
      <c r="E37" s="816"/>
      <c r="F37" s="816"/>
      <c r="G37" s="816"/>
      <c r="H37" s="816"/>
      <c r="I37" s="816"/>
      <c r="J37" s="816"/>
      <c r="K37" s="816"/>
      <c r="L37" s="816"/>
      <c r="M37" s="816"/>
      <c r="N37" s="816"/>
      <c r="O37" s="816"/>
      <c r="P37" s="817"/>
      <c r="Q37" s="818">
        <v>271</v>
      </c>
      <c r="R37" s="819"/>
      <c r="S37" s="819"/>
      <c r="T37" s="819"/>
      <c r="U37" s="819"/>
      <c r="V37" s="819">
        <v>271</v>
      </c>
      <c r="W37" s="819"/>
      <c r="X37" s="819"/>
      <c r="Y37" s="819"/>
      <c r="Z37" s="819"/>
      <c r="AA37" s="819">
        <v>0</v>
      </c>
      <c r="AB37" s="819"/>
      <c r="AC37" s="819"/>
      <c r="AD37" s="819"/>
      <c r="AE37" s="820"/>
      <c r="AF37" s="821">
        <v>0</v>
      </c>
      <c r="AG37" s="822"/>
      <c r="AH37" s="822"/>
      <c r="AI37" s="822"/>
      <c r="AJ37" s="823"/>
      <c r="AK37" s="890">
        <v>3</v>
      </c>
      <c r="AL37" s="891"/>
      <c r="AM37" s="891"/>
      <c r="AN37" s="891"/>
      <c r="AO37" s="891"/>
      <c r="AP37" s="891" t="s">
        <v>589</v>
      </c>
      <c r="AQ37" s="891"/>
      <c r="AR37" s="891"/>
      <c r="AS37" s="891"/>
      <c r="AT37" s="891"/>
      <c r="AU37" s="891" t="s">
        <v>589</v>
      </c>
      <c r="AV37" s="891"/>
      <c r="AW37" s="891"/>
      <c r="AX37" s="891"/>
      <c r="AY37" s="891"/>
      <c r="AZ37" s="892" t="s">
        <v>589</v>
      </c>
      <c r="BA37" s="892"/>
      <c r="BB37" s="892"/>
      <c r="BC37" s="892"/>
      <c r="BD37" s="892"/>
      <c r="BE37" s="888" t="s">
        <v>415</v>
      </c>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416</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388</v>
      </c>
      <c r="B63" s="850" t="s">
        <v>417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17275</v>
      </c>
      <c r="AG63" s="902"/>
      <c r="AH63" s="902"/>
      <c r="AI63" s="902"/>
      <c r="AJ63" s="903"/>
      <c r="AK63" s="904"/>
      <c r="AL63" s="899"/>
      <c r="AM63" s="899"/>
      <c r="AN63" s="899"/>
      <c r="AO63" s="899"/>
      <c r="AP63" s="902">
        <v>99403</v>
      </c>
      <c r="AQ63" s="902"/>
      <c r="AR63" s="902"/>
      <c r="AS63" s="902"/>
      <c r="AT63" s="902"/>
      <c r="AU63" s="902">
        <v>46835</v>
      </c>
      <c r="AV63" s="902"/>
      <c r="AW63" s="902"/>
      <c r="AX63" s="902"/>
      <c r="AY63" s="902"/>
      <c r="AZ63" s="906"/>
      <c r="BA63" s="906"/>
      <c r="BB63" s="906"/>
      <c r="BC63" s="906"/>
      <c r="BD63" s="906"/>
      <c r="BE63" s="907"/>
      <c r="BF63" s="907"/>
      <c r="BG63" s="907"/>
      <c r="BH63" s="907"/>
      <c r="BI63" s="908"/>
      <c r="BJ63" s="909" t="s">
        <v>390</v>
      </c>
      <c r="BK63" s="910"/>
      <c r="BL63" s="910"/>
      <c r="BM63" s="910"/>
      <c r="BN63" s="911"/>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419</v>
      </c>
      <c r="B66" s="801"/>
      <c r="C66" s="801"/>
      <c r="D66" s="801"/>
      <c r="E66" s="801"/>
      <c r="F66" s="801"/>
      <c r="G66" s="801"/>
      <c r="H66" s="801"/>
      <c r="I66" s="801"/>
      <c r="J66" s="801"/>
      <c r="K66" s="801"/>
      <c r="L66" s="801"/>
      <c r="M66" s="801"/>
      <c r="N66" s="801"/>
      <c r="O66" s="801"/>
      <c r="P66" s="802"/>
      <c r="Q66" s="777" t="s">
        <v>393</v>
      </c>
      <c r="R66" s="778"/>
      <c r="S66" s="778"/>
      <c r="T66" s="778"/>
      <c r="U66" s="779"/>
      <c r="V66" s="777" t="s">
        <v>420</v>
      </c>
      <c r="W66" s="778"/>
      <c r="X66" s="778"/>
      <c r="Y66" s="778"/>
      <c r="Z66" s="779"/>
      <c r="AA66" s="777" t="s">
        <v>421</v>
      </c>
      <c r="AB66" s="778"/>
      <c r="AC66" s="778"/>
      <c r="AD66" s="778"/>
      <c r="AE66" s="779"/>
      <c r="AF66" s="912" t="s">
        <v>422</v>
      </c>
      <c r="AG66" s="873"/>
      <c r="AH66" s="873"/>
      <c r="AI66" s="873"/>
      <c r="AJ66" s="913"/>
      <c r="AK66" s="777" t="s">
        <v>423</v>
      </c>
      <c r="AL66" s="801"/>
      <c r="AM66" s="801"/>
      <c r="AN66" s="801"/>
      <c r="AO66" s="802"/>
      <c r="AP66" s="777" t="s">
        <v>424</v>
      </c>
      <c r="AQ66" s="778"/>
      <c r="AR66" s="778"/>
      <c r="AS66" s="778"/>
      <c r="AT66" s="779"/>
      <c r="AU66" s="777" t="s">
        <v>425</v>
      </c>
      <c r="AV66" s="778"/>
      <c r="AW66" s="778"/>
      <c r="AX66" s="778"/>
      <c r="AY66" s="779"/>
      <c r="AZ66" s="777" t="s">
        <v>369</v>
      </c>
      <c r="BA66" s="778"/>
      <c r="BB66" s="778"/>
      <c r="BC66" s="778"/>
      <c r="BD66" s="789"/>
      <c r="BE66" s="241"/>
      <c r="BF66" s="241"/>
      <c r="BG66" s="241"/>
      <c r="BH66" s="241"/>
      <c r="BI66" s="241"/>
      <c r="BJ66" s="241"/>
      <c r="BK66" s="241"/>
      <c r="BL66" s="241"/>
      <c r="BM66" s="241"/>
      <c r="BN66" s="241"/>
      <c r="BO66" s="241"/>
      <c r="BP66" s="241"/>
      <c r="BQ66" s="238">
        <v>60</v>
      </c>
      <c r="BR66" s="24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2"/>
    </row>
    <row r="68" spans="1:131" s="223" customFormat="1" ht="26.25" customHeight="1" thickTop="1" x14ac:dyDescent="0.15">
      <c r="A68" s="234">
        <v>1</v>
      </c>
      <c r="B68" s="929" t="s">
        <v>594</v>
      </c>
      <c r="C68" s="930"/>
      <c r="D68" s="930"/>
      <c r="E68" s="930"/>
      <c r="F68" s="930"/>
      <c r="G68" s="930"/>
      <c r="H68" s="930"/>
      <c r="I68" s="930"/>
      <c r="J68" s="930"/>
      <c r="K68" s="930"/>
      <c r="L68" s="930"/>
      <c r="M68" s="930"/>
      <c r="N68" s="930"/>
      <c r="O68" s="930"/>
      <c r="P68" s="931"/>
      <c r="Q68" s="932">
        <v>10130</v>
      </c>
      <c r="R68" s="926"/>
      <c r="S68" s="926"/>
      <c r="T68" s="926"/>
      <c r="U68" s="926"/>
      <c r="V68" s="926">
        <v>9908</v>
      </c>
      <c r="W68" s="926"/>
      <c r="X68" s="926"/>
      <c r="Y68" s="926"/>
      <c r="Z68" s="926"/>
      <c r="AA68" s="926">
        <v>222</v>
      </c>
      <c r="AB68" s="926"/>
      <c r="AC68" s="926"/>
      <c r="AD68" s="926"/>
      <c r="AE68" s="926"/>
      <c r="AF68" s="926">
        <v>222</v>
      </c>
      <c r="AG68" s="926"/>
      <c r="AH68" s="926"/>
      <c r="AI68" s="926"/>
      <c r="AJ68" s="926"/>
      <c r="AK68" s="926">
        <v>640</v>
      </c>
      <c r="AL68" s="926"/>
      <c r="AM68" s="926"/>
      <c r="AN68" s="926"/>
      <c r="AO68" s="926"/>
      <c r="AP68" s="926" t="s">
        <v>598</v>
      </c>
      <c r="AQ68" s="926"/>
      <c r="AR68" s="926"/>
      <c r="AS68" s="926"/>
      <c r="AT68" s="926"/>
      <c r="AU68" s="926" t="s">
        <v>589</v>
      </c>
      <c r="AV68" s="926"/>
      <c r="AW68" s="926"/>
      <c r="AX68" s="926"/>
      <c r="AY68" s="926"/>
      <c r="AZ68" s="927"/>
      <c r="BA68" s="927"/>
      <c r="BB68" s="927"/>
      <c r="BC68" s="927"/>
      <c r="BD68" s="928"/>
      <c r="BE68" s="241"/>
      <c r="BF68" s="241"/>
      <c r="BG68" s="241"/>
      <c r="BH68" s="241"/>
      <c r="BI68" s="241"/>
      <c r="BJ68" s="241"/>
      <c r="BK68" s="241"/>
      <c r="BL68" s="241"/>
      <c r="BM68" s="241"/>
      <c r="BN68" s="241"/>
      <c r="BO68" s="241"/>
      <c r="BP68" s="241"/>
      <c r="BQ68" s="238">
        <v>62</v>
      </c>
      <c r="BR68" s="24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2"/>
    </row>
    <row r="69" spans="1:131" s="223" customFormat="1" ht="26.25" customHeight="1" x14ac:dyDescent="0.15">
      <c r="A69" s="237">
        <v>2</v>
      </c>
      <c r="B69" s="933" t="s">
        <v>595</v>
      </c>
      <c r="C69" s="934"/>
      <c r="D69" s="934"/>
      <c r="E69" s="934"/>
      <c r="F69" s="934"/>
      <c r="G69" s="934"/>
      <c r="H69" s="934"/>
      <c r="I69" s="934"/>
      <c r="J69" s="934"/>
      <c r="K69" s="934"/>
      <c r="L69" s="934"/>
      <c r="M69" s="934"/>
      <c r="N69" s="934"/>
      <c r="O69" s="934"/>
      <c r="P69" s="935"/>
      <c r="Q69" s="936">
        <v>119</v>
      </c>
      <c r="R69" s="891"/>
      <c r="S69" s="891"/>
      <c r="T69" s="891"/>
      <c r="U69" s="891"/>
      <c r="V69" s="891">
        <v>110</v>
      </c>
      <c r="W69" s="891"/>
      <c r="X69" s="891"/>
      <c r="Y69" s="891"/>
      <c r="Z69" s="891"/>
      <c r="AA69" s="891">
        <v>9</v>
      </c>
      <c r="AB69" s="891"/>
      <c r="AC69" s="891"/>
      <c r="AD69" s="891"/>
      <c r="AE69" s="891"/>
      <c r="AF69" s="891">
        <v>9</v>
      </c>
      <c r="AG69" s="891"/>
      <c r="AH69" s="891"/>
      <c r="AI69" s="891"/>
      <c r="AJ69" s="891"/>
      <c r="AK69" s="891" t="s">
        <v>589</v>
      </c>
      <c r="AL69" s="891"/>
      <c r="AM69" s="891"/>
      <c r="AN69" s="891"/>
      <c r="AO69" s="891"/>
      <c r="AP69" s="891" t="s">
        <v>589</v>
      </c>
      <c r="AQ69" s="891"/>
      <c r="AR69" s="891"/>
      <c r="AS69" s="891"/>
      <c r="AT69" s="891"/>
      <c r="AU69" s="891" t="s">
        <v>592</v>
      </c>
      <c r="AV69" s="891"/>
      <c r="AW69" s="891"/>
      <c r="AX69" s="891"/>
      <c r="AY69" s="891"/>
      <c r="AZ69" s="937"/>
      <c r="BA69" s="937"/>
      <c r="BB69" s="937"/>
      <c r="BC69" s="937"/>
      <c r="BD69" s="938"/>
      <c r="BE69" s="241"/>
      <c r="BF69" s="241"/>
      <c r="BG69" s="241"/>
      <c r="BH69" s="241"/>
      <c r="BI69" s="241"/>
      <c r="BJ69" s="241"/>
      <c r="BK69" s="241"/>
      <c r="BL69" s="241"/>
      <c r="BM69" s="241"/>
      <c r="BN69" s="241"/>
      <c r="BO69" s="241"/>
      <c r="BP69" s="241"/>
      <c r="BQ69" s="238">
        <v>63</v>
      </c>
      <c r="BR69" s="24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2"/>
    </row>
    <row r="70" spans="1:131" s="223" customFormat="1" ht="26.25" customHeight="1" x14ac:dyDescent="0.15">
      <c r="A70" s="237">
        <v>3</v>
      </c>
      <c r="B70" s="933" t="s">
        <v>596</v>
      </c>
      <c r="C70" s="934"/>
      <c r="D70" s="934"/>
      <c r="E70" s="934"/>
      <c r="F70" s="934"/>
      <c r="G70" s="934"/>
      <c r="H70" s="934"/>
      <c r="I70" s="934"/>
      <c r="J70" s="934"/>
      <c r="K70" s="934"/>
      <c r="L70" s="934"/>
      <c r="M70" s="934"/>
      <c r="N70" s="934"/>
      <c r="O70" s="934"/>
      <c r="P70" s="935"/>
      <c r="Q70" s="936">
        <v>467</v>
      </c>
      <c r="R70" s="891"/>
      <c r="S70" s="891"/>
      <c r="T70" s="891"/>
      <c r="U70" s="891"/>
      <c r="V70" s="891">
        <v>440</v>
      </c>
      <c r="W70" s="891"/>
      <c r="X70" s="891"/>
      <c r="Y70" s="891"/>
      <c r="Z70" s="891"/>
      <c r="AA70" s="891">
        <v>27</v>
      </c>
      <c r="AB70" s="891"/>
      <c r="AC70" s="891"/>
      <c r="AD70" s="891"/>
      <c r="AE70" s="891"/>
      <c r="AF70" s="891">
        <v>27</v>
      </c>
      <c r="AG70" s="891"/>
      <c r="AH70" s="891"/>
      <c r="AI70" s="891"/>
      <c r="AJ70" s="891"/>
      <c r="AK70" s="891" t="s">
        <v>589</v>
      </c>
      <c r="AL70" s="891"/>
      <c r="AM70" s="891"/>
      <c r="AN70" s="891"/>
      <c r="AO70" s="891"/>
      <c r="AP70" s="891" t="s">
        <v>592</v>
      </c>
      <c r="AQ70" s="891"/>
      <c r="AR70" s="891"/>
      <c r="AS70" s="891"/>
      <c r="AT70" s="891"/>
      <c r="AU70" s="891" t="s">
        <v>589</v>
      </c>
      <c r="AV70" s="891"/>
      <c r="AW70" s="891"/>
      <c r="AX70" s="891"/>
      <c r="AY70" s="891"/>
      <c r="AZ70" s="937"/>
      <c r="BA70" s="937"/>
      <c r="BB70" s="937"/>
      <c r="BC70" s="937"/>
      <c r="BD70" s="938"/>
      <c r="BE70" s="241"/>
      <c r="BF70" s="241"/>
      <c r="BG70" s="241"/>
      <c r="BH70" s="241"/>
      <c r="BI70" s="241"/>
      <c r="BJ70" s="241"/>
      <c r="BK70" s="241"/>
      <c r="BL70" s="241"/>
      <c r="BM70" s="241"/>
      <c r="BN70" s="241"/>
      <c r="BO70" s="241"/>
      <c r="BP70" s="241"/>
      <c r="BQ70" s="238">
        <v>64</v>
      </c>
      <c r="BR70" s="24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2"/>
    </row>
    <row r="71" spans="1:131" s="223" customFormat="1" ht="26.25" customHeight="1" x14ac:dyDescent="0.15">
      <c r="A71" s="237">
        <v>4</v>
      </c>
      <c r="B71" s="933" t="s">
        <v>597</v>
      </c>
      <c r="C71" s="934"/>
      <c r="D71" s="934"/>
      <c r="E71" s="934"/>
      <c r="F71" s="934"/>
      <c r="G71" s="934"/>
      <c r="H71" s="934"/>
      <c r="I71" s="934"/>
      <c r="J71" s="934"/>
      <c r="K71" s="934"/>
      <c r="L71" s="934"/>
      <c r="M71" s="934"/>
      <c r="N71" s="934"/>
      <c r="O71" s="934"/>
      <c r="P71" s="935"/>
      <c r="Q71" s="936">
        <v>154711</v>
      </c>
      <c r="R71" s="891"/>
      <c r="S71" s="891"/>
      <c r="T71" s="891"/>
      <c r="U71" s="891"/>
      <c r="V71" s="891">
        <v>149499</v>
      </c>
      <c r="W71" s="891"/>
      <c r="X71" s="891"/>
      <c r="Y71" s="891"/>
      <c r="Z71" s="891"/>
      <c r="AA71" s="891">
        <v>5212</v>
      </c>
      <c r="AB71" s="891"/>
      <c r="AC71" s="891"/>
      <c r="AD71" s="891"/>
      <c r="AE71" s="891"/>
      <c r="AF71" s="891">
        <v>5212</v>
      </c>
      <c r="AG71" s="891"/>
      <c r="AH71" s="891"/>
      <c r="AI71" s="891"/>
      <c r="AJ71" s="891"/>
      <c r="AK71" s="891">
        <v>1449</v>
      </c>
      <c r="AL71" s="891"/>
      <c r="AM71" s="891"/>
      <c r="AN71" s="891"/>
      <c r="AO71" s="891"/>
      <c r="AP71" s="891" t="s">
        <v>589</v>
      </c>
      <c r="AQ71" s="891"/>
      <c r="AR71" s="891"/>
      <c r="AS71" s="891"/>
      <c r="AT71" s="891"/>
      <c r="AU71" s="891" t="s">
        <v>589</v>
      </c>
      <c r="AV71" s="891"/>
      <c r="AW71" s="891"/>
      <c r="AX71" s="891"/>
      <c r="AY71" s="891"/>
      <c r="AZ71" s="937"/>
      <c r="BA71" s="937"/>
      <c r="BB71" s="937"/>
      <c r="BC71" s="937"/>
      <c r="BD71" s="938"/>
      <c r="BE71" s="241"/>
      <c r="BF71" s="241"/>
      <c r="BG71" s="241"/>
      <c r="BH71" s="241"/>
      <c r="BI71" s="241"/>
      <c r="BJ71" s="241"/>
      <c r="BK71" s="241"/>
      <c r="BL71" s="241"/>
      <c r="BM71" s="241"/>
      <c r="BN71" s="241"/>
      <c r="BO71" s="241"/>
      <c r="BP71" s="241"/>
      <c r="BQ71" s="238">
        <v>65</v>
      </c>
      <c r="BR71" s="24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2"/>
    </row>
    <row r="72" spans="1:131" s="223" customFormat="1" ht="26.25" customHeight="1" x14ac:dyDescent="0.15">
      <c r="A72" s="237">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1"/>
      <c r="BF72" s="241"/>
      <c r="BG72" s="241"/>
      <c r="BH72" s="241"/>
      <c r="BI72" s="241"/>
      <c r="BJ72" s="241"/>
      <c r="BK72" s="241"/>
      <c r="BL72" s="241"/>
      <c r="BM72" s="241"/>
      <c r="BN72" s="241"/>
      <c r="BO72" s="241"/>
      <c r="BP72" s="241"/>
      <c r="BQ72" s="238">
        <v>66</v>
      </c>
      <c r="BR72" s="24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2"/>
    </row>
    <row r="73" spans="1:131" s="223" customFormat="1" ht="26.25" customHeight="1" x14ac:dyDescent="0.15">
      <c r="A73" s="237">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1"/>
      <c r="BF73" s="241"/>
      <c r="BG73" s="241"/>
      <c r="BH73" s="241"/>
      <c r="BI73" s="241"/>
      <c r="BJ73" s="241"/>
      <c r="BK73" s="241"/>
      <c r="BL73" s="241"/>
      <c r="BM73" s="241"/>
      <c r="BN73" s="241"/>
      <c r="BO73" s="241"/>
      <c r="BP73" s="241"/>
      <c r="BQ73" s="238">
        <v>67</v>
      </c>
      <c r="BR73" s="24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2"/>
    </row>
    <row r="74" spans="1:131" s="223" customFormat="1" ht="26.25" customHeight="1" x14ac:dyDescent="0.15">
      <c r="A74" s="237">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1"/>
      <c r="BF74" s="241"/>
      <c r="BG74" s="241"/>
      <c r="BH74" s="241"/>
      <c r="BI74" s="241"/>
      <c r="BJ74" s="241"/>
      <c r="BK74" s="241"/>
      <c r="BL74" s="241"/>
      <c r="BM74" s="241"/>
      <c r="BN74" s="241"/>
      <c r="BO74" s="241"/>
      <c r="BP74" s="241"/>
      <c r="BQ74" s="238">
        <v>68</v>
      </c>
      <c r="BR74" s="24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2"/>
    </row>
    <row r="75" spans="1:131" s="223" customFormat="1" ht="26.25" customHeight="1" x14ac:dyDescent="0.15">
      <c r="A75" s="237">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1"/>
      <c r="BF75" s="241"/>
      <c r="BG75" s="241"/>
      <c r="BH75" s="241"/>
      <c r="BI75" s="241"/>
      <c r="BJ75" s="241"/>
      <c r="BK75" s="241"/>
      <c r="BL75" s="241"/>
      <c r="BM75" s="241"/>
      <c r="BN75" s="241"/>
      <c r="BO75" s="241"/>
      <c r="BP75" s="241"/>
      <c r="BQ75" s="238">
        <v>69</v>
      </c>
      <c r="BR75" s="24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2"/>
    </row>
    <row r="76" spans="1:131" s="223" customFormat="1" ht="26.25" customHeight="1" x14ac:dyDescent="0.15">
      <c r="A76" s="23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1"/>
      <c r="BF76" s="241"/>
      <c r="BG76" s="241"/>
      <c r="BH76" s="241"/>
      <c r="BI76" s="241"/>
      <c r="BJ76" s="241"/>
      <c r="BK76" s="241"/>
      <c r="BL76" s="241"/>
      <c r="BM76" s="241"/>
      <c r="BN76" s="241"/>
      <c r="BO76" s="241"/>
      <c r="BP76" s="241"/>
      <c r="BQ76" s="238">
        <v>70</v>
      </c>
      <c r="BR76" s="24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2"/>
    </row>
    <row r="77" spans="1:131" s="223" customFormat="1" ht="26.25" customHeight="1" x14ac:dyDescent="0.15">
      <c r="A77" s="23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1"/>
      <c r="BF77" s="241"/>
      <c r="BG77" s="241"/>
      <c r="BH77" s="241"/>
      <c r="BI77" s="241"/>
      <c r="BJ77" s="241"/>
      <c r="BK77" s="241"/>
      <c r="BL77" s="241"/>
      <c r="BM77" s="241"/>
      <c r="BN77" s="241"/>
      <c r="BO77" s="241"/>
      <c r="BP77" s="241"/>
      <c r="BQ77" s="238">
        <v>71</v>
      </c>
      <c r="BR77" s="24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2"/>
    </row>
    <row r="78" spans="1:131" s="223" customFormat="1" ht="26.25" customHeight="1" x14ac:dyDescent="0.15">
      <c r="A78" s="23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1"/>
      <c r="BF78" s="241"/>
      <c r="BG78" s="241"/>
      <c r="BH78" s="241"/>
      <c r="BI78" s="241"/>
      <c r="BJ78" s="244"/>
      <c r="BK78" s="244"/>
      <c r="BL78" s="244"/>
      <c r="BM78" s="244"/>
      <c r="BN78" s="244"/>
      <c r="BO78" s="241"/>
      <c r="BP78" s="241"/>
      <c r="BQ78" s="238">
        <v>72</v>
      </c>
      <c r="BR78" s="24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2"/>
    </row>
    <row r="79" spans="1:131" s="223" customFormat="1" ht="26.25" customHeight="1" x14ac:dyDescent="0.15">
      <c r="A79" s="23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1"/>
      <c r="BF79" s="241"/>
      <c r="BG79" s="241"/>
      <c r="BH79" s="241"/>
      <c r="BI79" s="241"/>
      <c r="BJ79" s="244"/>
      <c r="BK79" s="244"/>
      <c r="BL79" s="244"/>
      <c r="BM79" s="244"/>
      <c r="BN79" s="244"/>
      <c r="BO79" s="241"/>
      <c r="BP79" s="241"/>
      <c r="BQ79" s="238">
        <v>73</v>
      </c>
      <c r="BR79" s="24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2"/>
    </row>
    <row r="80" spans="1:131" s="223" customFormat="1" ht="26.25" customHeight="1" x14ac:dyDescent="0.15">
      <c r="A80" s="23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1"/>
      <c r="BF80" s="241"/>
      <c r="BG80" s="241"/>
      <c r="BH80" s="241"/>
      <c r="BI80" s="241"/>
      <c r="BJ80" s="241"/>
      <c r="BK80" s="241"/>
      <c r="BL80" s="241"/>
      <c r="BM80" s="241"/>
      <c r="BN80" s="241"/>
      <c r="BO80" s="241"/>
      <c r="BP80" s="241"/>
      <c r="BQ80" s="238">
        <v>74</v>
      </c>
      <c r="BR80" s="24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2"/>
    </row>
    <row r="81" spans="1:131" s="223" customFormat="1" ht="26.25" customHeight="1" x14ac:dyDescent="0.15">
      <c r="A81" s="23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1"/>
      <c r="BF81" s="241"/>
      <c r="BG81" s="241"/>
      <c r="BH81" s="241"/>
      <c r="BI81" s="241"/>
      <c r="BJ81" s="241"/>
      <c r="BK81" s="241"/>
      <c r="BL81" s="241"/>
      <c r="BM81" s="241"/>
      <c r="BN81" s="241"/>
      <c r="BO81" s="241"/>
      <c r="BP81" s="241"/>
      <c r="BQ81" s="238">
        <v>75</v>
      </c>
      <c r="BR81" s="24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2"/>
    </row>
    <row r="82" spans="1:131" s="223" customFormat="1" ht="26.25" customHeight="1" x14ac:dyDescent="0.15">
      <c r="A82" s="23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1"/>
      <c r="BF82" s="241"/>
      <c r="BG82" s="241"/>
      <c r="BH82" s="241"/>
      <c r="BI82" s="241"/>
      <c r="BJ82" s="241"/>
      <c r="BK82" s="241"/>
      <c r="BL82" s="241"/>
      <c r="BM82" s="241"/>
      <c r="BN82" s="241"/>
      <c r="BO82" s="241"/>
      <c r="BP82" s="241"/>
      <c r="BQ82" s="238">
        <v>76</v>
      </c>
      <c r="BR82" s="24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2"/>
    </row>
    <row r="83" spans="1:131" s="223" customFormat="1" ht="26.25" customHeight="1" x14ac:dyDescent="0.15">
      <c r="A83" s="23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1"/>
      <c r="BF83" s="241"/>
      <c r="BG83" s="241"/>
      <c r="BH83" s="241"/>
      <c r="BI83" s="241"/>
      <c r="BJ83" s="241"/>
      <c r="BK83" s="241"/>
      <c r="BL83" s="241"/>
      <c r="BM83" s="241"/>
      <c r="BN83" s="241"/>
      <c r="BO83" s="241"/>
      <c r="BP83" s="241"/>
      <c r="BQ83" s="238">
        <v>77</v>
      </c>
      <c r="BR83" s="24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2"/>
    </row>
    <row r="84" spans="1:131" s="223" customFormat="1" ht="26.25" customHeight="1" x14ac:dyDescent="0.15">
      <c r="A84" s="23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1"/>
      <c r="BF84" s="241"/>
      <c r="BG84" s="241"/>
      <c r="BH84" s="241"/>
      <c r="BI84" s="241"/>
      <c r="BJ84" s="241"/>
      <c r="BK84" s="241"/>
      <c r="BL84" s="241"/>
      <c r="BM84" s="241"/>
      <c r="BN84" s="241"/>
      <c r="BO84" s="241"/>
      <c r="BP84" s="241"/>
      <c r="BQ84" s="238">
        <v>78</v>
      </c>
      <c r="BR84" s="24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2"/>
    </row>
    <row r="85" spans="1:131" s="223" customFormat="1" ht="26.25" customHeight="1" x14ac:dyDescent="0.15">
      <c r="A85" s="23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1"/>
      <c r="BF85" s="241"/>
      <c r="BG85" s="241"/>
      <c r="BH85" s="241"/>
      <c r="BI85" s="241"/>
      <c r="BJ85" s="241"/>
      <c r="BK85" s="241"/>
      <c r="BL85" s="241"/>
      <c r="BM85" s="241"/>
      <c r="BN85" s="241"/>
      <c r="BO85" s="241"/>
      <c r="BP85" s="241"/>
      <c r="BQ85" s="238">
        <v>79</v>
      </c>
      <c r="BR85" s="24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2"/>
    </row>
    <row r="86" spans="1:131" s="223" customFormat="1" ht="26.25" customHeight="1" x14ac:dyDescent="0.15">
      <c r="A86" s="23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1"/>
      <c r="BF86" s="241"/>
      <c r="BG86" s="241"/>
      <c r="BH86" s="241"/>
      <c r="BI86" s="241"/>
      <c r="BJ86" s="241"/>
      <c r="BK86" s="241"/>
      <c r="BL86" s="241"/>
      <c r="BM86" s="241"/>
      <c r="BN86" s="241"/>
      <c r="BO86" s="241"/>
      <c r="BP86" s="241"/>
      <c r="BQ86" s="238">
        <v>80</v>
      </c>
      <c r="BR86" s="24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2"/>
    </row>
    <row r="87" spans="1:131" s="223" customFormat="1" ht="26.25" customHeight="1" x14ac:dyDescent="0.15">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2"/>
    </row>
    <row r="88" spans="1:131" s="223" customFormat="1" ht="26.25" customHeight="1" thickBot="1" x14ac:dyDescent="0.2">
      <c r="A88" s="240" t="s">
        <v>388</v>
      </c>
      <c r="B88" s="850" t="s">
        <v>426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5470</v>
      </c>
      <c r="AG88" s="902"/>
      <c r="AH88" s="902"/>
      <c r="AI88" s="902"/>
      <c r="AJ88" s="902"/>
      <c r="AK88" s="899"/>
      <c r="AL88" s="899"/>
      <c r="AM88" s="899"/>
      <c r="AN88" s="899"/>
      <c r="AO88" s="899"/>
      <c r="AP88" s="902" t="s">
        <v>589</v>
      </c>
      <c r="AQ88" s="902"/>
      <c r="AR88" s="902"/>
      <c r="AS88" s="902"/>
      <c r="AT88" s="902"/>
      <c r="AU88" s="902" t="s">
        <v>589</v>
      </c>
      <c r="AV88" s="902"/>
      <c r="AW88" s="902"/>
      <c r="AX88" s="902"/>
      <c r="AY88" s="902"/>
      <c r="AZ88" s="907"/>
      <c r="BA88" s="907"/>
      <c r="BB88" s="907"/>
      <c r="BC88" s="907"/>
      <c r="BD88" s="908"/>
      <c r="BE88" s="241"/>
      <c r="BF88" s="241"/>
      <c r="BG88" s="241"/>
      <c r="BH88" s="241"/>
      <c r="BI88" s="241"/>
      <c r="BJ88" s="241"/>
      <c r="BK88" s="241"/>
      <c r="BL88" s="241"/>
      <c r="BM88" s="241"/>
      <c r="BN88" s="241"/>
      <c r="BO88" s="241"/>
      <c r="BP88" s="241"/>
      <c r="BQ88" s="238">
        <v>82</v>
      </c>
      <c r="BR88" s="24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388</v>
      </c>
      <c r="BR102" s="850" t="s">
        <v>427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8772</v>
      </c>
      <c r="CS102" s="910"/>
      <c r="CT102" s="910"/>
      <c r="CU102" s="910"/>
      <c r="CV102" s="953"/>
      <c r="CW102" s="952">
        <v>2108</v>
      </c>
      <c r="CX102" s="910"/>
      <c r="CY102" s="910"/>
      <c r="CZ102" s="910"/>
      <c r="DA102" s="953"/>
      <c r="DB102" s="952">
        <v>2564</v>
      </c>
      <c r="DC102" s="910"/>
      <c r="DD102" s="910"/>
      <c r="DE102" s="910"/>
      <c r="DF102" s="953"/>
      <c r="DG102" s="952" t="s">
        <v>589</v>
      </c>
      <c r="DH102" s="910"/>
      <c r="DI102" s="910"/>
      <c r="DJ102" s="910"/>
      <c r="DK102" s="953"/>
      <c r="DL102" s="952" t="s">
        <v>589</v>
      </c>
      <c r="DM102" s="910"/>
      <c r="DN102" s="910"/>
      <c r="DO102" s="910"/>
      <c r="DP102" s="953"/>
      <c r="DQ102" s="952" t="s">
        <v>589</v>
      </c>
      <c r="DR102" s="910"/>
      <c r="DS102" s="910"/>
      <c r="DT102" s="910"/>
      <c r="DU102" s="953"/>
      <c r="DV102" s="976"/>
      <c r="DW102" s="977"/>
      <c r="DX102" s="977"/>
      <c r="DY102" s="977"/>
      <c r="DZ102" s="978"/>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430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x14ac:dyDescent="0.15">
      <c r="A109" s="974" t="s">
        <v>434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435</v>
      </c>
      <c r="AB109" s="955"/>
      <c r="AC109" s="955"/>
      <c r="AD109" s="955"/>
      <c r="AE109" s="956"/>
      <c r="AF109" s="954" t="s">
        <v>300</v>
      </c>
      <c r="AG109" s="955"/>
      <c r="AH109" s="955"/>
      <c r="AI109" s="955"/>
      <c r="AJ109" s="956"/>
      <c r="AK109" s="954" t="s">
        <v>299</v>
      </c>
      <c r="AL109" s="955"/>
      <c r="AM109" s="955"/>
      <c r="AN109" s="955"/>
      <c r="AO109" s="956"/>
      <c r="AP109" s="954" t="s">
        <v>436</v>
      </c>
      <c r="AQ109" s="955"/>
      <c r="AR109" s="955"/>
      <c r="AS109" s="955"/>
      <c r="AT109" s="957"/>
      <c r="AU109" s="974" t="s">
        <v>434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435</v>
      </c>
      <c r="BR109" s="955"/>
      <c r="BS109" s="955"/>
      <c r="BT109" s="955"/>
      <c r="BU109" s="956"/>
      <c r="BV109" s="954" t="s">
        <v>300</v>
      </c>
      <c r="BW109" s="955"/>
      <c r="BX109" s="955"/>
      <c r="BY109" s="955"/>
      <c r="BZ109" s="956"/>
      <c r="CA109" s="954" t="s">
        <v>299</v>
      </c>
      <c r="CB109" s="955"/>
      <c r="CC109" s="955"/>
      <c r="CD109" s="955"/>
      <c r="CE109" s="956"/>
      <c r="CF109" s="975" t="s">
        <v>436</v>
      </c>
      <c r="CG109" s="975"/>
      <c r="CH109" s="975"/>
      <c r="CI109" s="975"/>
      <c r="CJ109" s="975"/>
      <c r="CK109" s="954" t="s">
        <v>437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435</v>
      </c>
      <c r="DH109" s="955"/>
      <c r="DI109" s="955"/>
      <c r="DJ109" s="955"/>
      <c r="DK109" s="956"/>
      <c r="DL109" s="954" t="s">
        <v>300</v>
      </c>
      <c r="DM109" s="955"/>
      <c r="DN109" s="955"/>
      <c r="DO109" s="955"/>
      <c r="DP109" s="956"/>
      <c r="DQ109" s="954" t="s">
        <v>299</v>
      </c>
      <c r="DR109" s="955"/>
      <c r="DS109" s="955"/>
      <c r="DT109" s="955"/>
      <c r="DU109" s="956"/>
      <c r="DV109" s="954" t="s">
        <v>436</v>
      </c>
      <c r="DW109" s="955"/>
      <c r="DX109" s="955"/>
      <c r="DY109" s="955"/>
      <c r="DZ109" s="957"/>
    </row>
    <row r="110" spans="1:131" s="222" customFormat="1" ht="26.25" customHeight="1" x14ac:dyDescent="0.15">
      <c r="A110" s="958" t="s">
        <v>438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15277642</v>
      </c>
      <c r="AB110" s="962"/>
      <c r="AC110" s="962"/>
      <c r="AD110" s="962"/>
      <c r="AE110" s="963"/>
      <c r="AF110" s="964">
        <v>14566822</v>
      </c>
      <c r="AG110" s="962"/>
      <c r="AH110" s="962"/>
      <c r="AI110" s="962"/>
      <c r="AJ110" s="963"/>
      <c r="AK110" s="964">
        <v>14442625</v>
      </c>
      <c r="AL110" s="962"/>
      <c r="AM110" s="962"/>
      <c r="AN110" s="962"/>
      <c r="AO110" s="963"/>
      <c r="AP110" s="965">
        <v>24</v>
      </c>
      <c r="AQ110" s="966"/>
      <c r="AR110" s="966"/>
      <c r="AS110" s="966"/>
      <c r="AT110" s="967"/>
      <c r="AU110" s="968" t="s">
        <v>67</v>
      </c>
      <c r="AV110" s="969"/>
      <c r="AW110" s="969"/>
      <c r="AX110" s="969"/>
      <c r="AY110" s="969"/>
      <c r="AZ110" s="1010" t="s">
        <v>439</v>
      </c>
      <c r="BA110" s="959"/>
      <c r="BB110" s="959"/>
      <c r="BC110" s="959"/>
      <c r="BD110" s="959"/>
      <c r="BE110" s="959"/>
      <c r="BF110" s="959"/>
      <c r="BG110" s="959"/>
      <c r="BH110" s="959"/>
      <c r="BI110" s="959"/>
      <c r="BJ110" s="959"/>
      <c r="BK110" s="959"/>
      <c r="BL110" s="959"/>
      <c r="BM110" s="959"/>
      <c r="BN110" s="959"/>
      <c r="BO110" s="959"/>
      <c r="BP110" s="960"/>
      <c r="BQ110" s="996">
        <v>145602198</v>
      </c>
      <c r="BR110" s="997"/>
      <c r="BS110" s="997"/>
      <c r="BT110" s="997"/>
      <c r="BU110" s="997"/>
      <c r="BV110" s="997">
        <v>143699761</v>
      </c>
      <c r="BW110" s="997"/>
      <c r="BX110" s="997"/>
      <c r="BY110" s="997"/>
      <c r="BZ110" s="997"/>
      <c r="CA110" s="997">
        <v>142190891</v>
      </c>
      <c r="CB110" s="997"/>
      <c r="CC110" s="997"/>
      <c r="CD110" s="997"/>
      <c r="CE110" s="997"/>
      <c r="CF110" s="1011">
        <v>236.6</v>
      </c>
      <c r="CG110" s="1012"/>
      <c r="CH110" s="1012"/>
      <c r="CI110" s="1012"/>
      <c r="CJ110" s="1012"/>
      <c r="CK110" s="1013" t="s">
        <v>440</v>
      </c>
      <c r="CL110" s="1014"/>
      <c r="CM110" s="993" t="s">
        <v>441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390</v>
      </c>
      <c r="DH110" s="997"/>
      <c r="DI110" s="997"/>
      <c r="DJ110" s="997"/>
      <c r="DK110" s="997"/>
      <c r="DL110" s="997" t="s">
        <v>390</v>
      </c>
      <c r="DM110" s="997"/>
      <c r="DN110" s="997"/>
      <c r="DO110" s="997"/>
      <c r="DP110" s="997"/>
      <c r="DQ110" s="997" t="s">
        <v>442</v>
      </c>
      <c r="DR110" s="997"/>
      <c r="DS110" s="997"/>
      <c r="DT110" s="997"/>
      <c r="DU110" s="997"/>
      <c r="DV110" s="998" t="s">
        <v>124</v>
      </c>
      <c r="DW110" s="998"/>
      <c r="DX110" s="998"/>
      <c r="DY110" s="998"/>
      <c r="DZ110" s="999"/>
    </row>
    <row r="111" spans="1:131" s="222" customFormat="1" ht="26.25" customHeight="1" x14ac:dyDescent="0.15">
      <c r="A111" s="1000" t="s">
        <v>443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390</v>
      </c>
      <c r="AG111" s="1004"/>
      <c r="AH111" s="1004"/>
      <c r="AI111" s="1004"/>
      <c r="AJ111" s="1005"/>
      <c r="AK111" s="1006" t="s">
        <v>390</v>
      </c>
      <c r="AL111" s="1004"/>
      <c r="AM111" s="1004"/>
      <c r="AN111" s="1004"/>
      <c r="AO111" s="1005"/>
      <c r="AP111" s="1007" t="s">
        <v>442</v>
      </c>
      <c r="AQ111" s="1008"/>
      <c r="AR111" s="1008"/>
      <c r="AS111" s="1008"/>
      <c r="AT111" s="1009"/>
      <c r="AU111" s="970"/>
      <c r="AV111" s="971"/>
      <c r="AW111" s="971"/>
      <c r="AX111" s="971"/>
      <c r="AY111" s="971"/>
      <c r="AZ111" s="1019" t="s">
        <v>444</v>
      </c>
      <c r="BA111" s="1020"/>
      <c r="BB111" s="1020"/>
      <c r="BC111" s="1020"/>
      <c r="BD111" s="1020"/>
      <c r="BE111" s="1020"/>
      <c r="BF111" s="1020"/>
      <c r="BG111" s="1020"/>
      <c r="BH111" s="1020"/>
      <c r="BI111" s="1020"/>
      <c r="BJ111" s="1020"/>
      <c r="BK111" s="1020"/>
      <c r="BL111" s="1020"/>
      <c r="BM111" s="1020"/>
      <c r="BN111" s="1020"/>
      <c r="BO111" s="1020"/>
      <c r="BP111" s="1021"/>
      <c r="BQ111" s="989">
        <v>130243</v>
      </c>
      <c r="BR111" s="990"/>
      <c r="BS111" s="990"/>
      <c r="BT111" s="990"/>
      <c r="BU111" s="990"/>
      <c r="BV111" s="990">
        <v>122233</v>
      </c>
      <c r="BW111" s="990"/>
      <c r="BX111" s="990"/>
      <c r="BY111" s="990"/>
      <c r="BZ111" s="990"/>
      <c r="CA111" s="990">
        <v>113476</v>
      </c>
      <c r="CB111" s="990"/>
      <c r="CC111" s="990"/>
      <c r="CD111" s="990"/>
      <c r="CE111" s="990"/>
      <c r="CF111" s="984">
        <v>0.2</v>
      </c>
      <c r="CG111" s="985"/>
      <c r="CH111" s="985"/>
      <c r="CI111" s="985"/>
      <c r="CJ111" s="985"/>
      <c r="CK111" s="1015"/>
      <c r="CL111" s="1016"/>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130243</v>
      </c>
      <c r="DH111" s="990"/>
      <c r="DI111" s="990"/>
      <c r="DJ111" s="990"/>
      <c r="DK111" s="990"/>
      <c r="DL111" s="990">
        <v>122233</v>
      </c>
      <c r="DM111" s="990"/>
      <c r="DN111" s="990"/>
      <c r="DO111" s="990"/>
      <c r="DP111" s="990"/>
      <c r="DQ111" s="990">
        <v>113476</v>
      </c>
      <c r="DR111" s="990"/>
      <c r="DS111" s="990"/>
      <c r="DT111" s="990"/>
      <c r="DU111" s="990"/>
      <c r="DV111" s="991">
        <v>0.2</v>
      </c>
      <c r="DW111" s="991"/>
      <c r="DX111" s="991"/>
      <c r="DY111" s="991"/>
      <c r="DZ111" s="992"/>
    </row>
    <row r="112" spans="1:131" s="222" customFormat="1" ht="26.25" customHeight="1" x14ac:dyDescent="0.15">
      <c r="A112" s="1022" t="s">
        <v>446</v>
      </c>
      <c r="B112" s="1023"/>
      <c r="C112" s="1020" t="s">
        <v>447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442</v>
      </c>
      <c r="AB112" s="1029"/>
      <c r="AC112" s="1029"/>
      <c r="AD112" s="1029"/>
      <c r="AE112" s="1030"/>
      <c r="AF112" s="1031" t="s">
        <v>390</v>
      </c>
      <c r="AG112" s="1029"/>
      <c r="AH112" s="1029"/>
      <c r="AI112" s="1029"/>
      <c r="AJ112" s="1030"/>
      <c r="AK112" s="1031" t="s">
        <v>390</v>
      </c>
      <c r="AL112" s="1029"/>
      <c r="AM112" s="1029"/>
      <c r="AN112" s="1029"/>
      <c r="AO112" s="1030"/>
      <c r="AP112" s="1032" t="s">
        <v>448</v>
      </c>
      <c r="AQ112" s="1033"/>
      <c r="AR112" s="1033"/>
      <c r="AS112" s="1033"/>
      <c r="AT112" s="1034"/>
      <c r="AU112" s="970"/>
      <c r="AV112" s="971"/>
      <c r="AW112" s="971"/>
      <c r="AX112" s="971"/>
      <c r="AY112" s="971"/>
      <c r="AZ112" s="1019" t="s">
        <v>449</v>
      </c>
      <c r="BA112" s="1020"/>
      <c r="BB112" s="1020"/>
      <c r="BC112" s="1020"/>
      <c r="BD112" s="1020"/>
      <c r="BE112" s="1020"/>
      <c r="BF112" s="1020"/>
      <c r="BG112" s="1020"/>
      <c r="BH112" s="1020"/>
      <c r="BI112" s="1020"/>
      <c r="BJ112" s="1020"/>
      <c r="BK112" s="1020"/>
      <c r="BL112" s="1020"/>
      <c r="BM112" s="1020"/>
      <c r="BN112" s="1020"/>
      <c r="BO112" s="1020"/>
      <c r="BP112" s="1021"/>
      <c r="BQ112" s="989">
        <v>53698229</v>
      </c>
      <c r="BR112" s="990"/>
      <c r="BS112" s="990"/>
      <c r="BT112" s="990"/>
      <c r="BU112" s="990"/>
      <c r="BV112" s="990">
        <v>50525705</v>
      </c>
      <c r="BW112" s="990"/>
      <c r="BX112" s="990"/>
      <c r="BY112" s="990"/>
      <c r="BZ112" s="990"/>
      <c r="CA112" s="990">
        <v>46834084</v>
      </c>
      <c r="CB112" s="990"/>
      <c r="CC112" s="990"/>
      <c r="CD112" s="990"/>
      <c r="CE112" s="990"/>
      <c r="CF112" s="984">
        <v>77.900000000000006</v>
      </c>
      <c r="CG112" s="985"/>
      <c r="CH112" s="985"/>
      <c r="CI112" s="985"/>
      <c r="CJ112" s="985"/>
      <c r="CK112" s="1015"/>
      <c r="CL112" s="1016"/>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448</v>
      </c>
      <c r="DH112" s="990"/>
      <c r="DI112" s="990"/>
      <c r="DJ112" s="990"/>
      <c r="DK112" s="990"/>
      <c r="DL112" s="990" t="s">
        <v>390</v>
      </c>
      <c r="DM112" s="990"/>
      <c r="DN112" s="990"/>
      <c r="DO112" s="990"/>
      <c r="DP112" s="990"/>
      <c r="DQ112" s="990" t="s">
        <v>448</v>
      </c>
      <c r="DR112" s="990"/>
      <c r="DS112" s="990"/>
      <c r="DT112" s="990"/>
      <c r="DU112" s="990"/>
      <c r="DV112" s="991" t="s">
        <v>390</v>
      </c>
      <c r="DW112" s="991"/>
      <c r="DX112" s="991"/>
      <c r="DY112" s="991"/>
      <c r="DZ112" s="992"/>
    </row>
    <row r="113" spans="1:130" s="222" customFormat="1" ht="26.25" customHeight="1" x14ac:dyDescent="0.15">
      <c r="A113" s="1024"/>
      <c r="B113" s="1025"/>
      <c r="C113" s="1020" t="s">
        <v>451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4255807</v>
      </c>
      <c r="AB113" s="1004"/>
      <c r="AC113" s="1004"/>
      <c r="AD113" s="1004"/>
      <c r="AE113" s="1005"/>
      <c r="AF113" s="1006">
        <v>4153286</v>
      </c>
      <c r="AG113" s="1004"/>
      <c r="AH113" s="1004"/>
      <c r="AI113" s="1004"/>
      <c r="AJ113" s="1005"/>
      <c r="AK113" s="1006">
        <v>3639868</v>
      </c>
      <c r="AL113" s="1004"/>
      <c r="AM113" s="1004"/>
      <c r="AN113" s="1004"/>
      <c r="AO113" s="1005"/>
      <c r="AP113" s="1007">
        <v>6.1</v>
      </c>
      <c r="AQ113" s="1008"/>
      <c r="AR113" s="1008"/>
      <c r="AS113" s="1008"/>
      <c r="AT113" s="1009"/>
      <c r="AU113" s="970"/>
      <c r="AV113" s="971"/>
      <c r="AW113" s="971"/>
      <c r="AX113" s="971"/>
      <c r="AY113" s="971"/>
      <c r="AZ113" s="1019" t="s">
        <v>452</v>
      </c>
      <c r="BA113" s="1020"/>
      <c r="BB113" s="1020"/>
      <c r="BC113" s="1020"/>
      <c r="BD113" s="1020"/>
      <c r="BE113" s="1020"/>
      <c r="BF113" s="1020"/>
      <c r="BG113" s="1020"/>
      <c r="BH113" s="1020"/>
      <c r="BI113" s="1020"/>
      <c r="BJ113" s="1020"/>
      <c r="BK113" s="1020"/>
      <c r="BL113" s="1020"/>
      <c r="BM113" s="1020"/>
      <c r="BN113" s="1020"/>
      <c r="BO113" s="1020"/>
      <c r="BP113" s="1021"/>
      <c r="BQ113" s="989" t="s">
        <v>442</v>
      </c>
      <c r="BR113" s="990"/>
      <c r="BS113" s="990"/>
      <c r="BT113" s="990"/>
      <c r="BU113" s="990"/>
      <c r="BV113" s="990" t="s">
        <v>390</v>
      </c>
      <c r="BW113" s="990"/>
      <c r="BX113" s="990"/>
      <c r="BY113" s="990"/>
      <c r="BZ113" s="990"/>
      <c r="CA113" s="990" t="s">
        <v>390</v>
      </c>
      <c r="CB113" s="990"/>
      <c r="CC113" s="990"/>
      <c r="CD113" s="990"/>
      <c r="CE113" s="990"/>
      <c r="CF113" s="984" t="s">
        <v>448</v>
      </c>
      <c r="CG113" s="985"/>
      <c r="CH113" s="985"/>
      <c r="CI113" s="985"/>
      <c r="CJ113" s="985"/>
      <c r="CK113" s="1015"/>
      <c r="CL113" s="1016"/>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390</v>
      </c>
      <c r="DH113" s="1029"/>
      <c r="DI113" s="1029"/>
      <c r="DJ113" s="1029"/>
      <c r="DK113" s="1030"/>
      <c r="DL113" s="1031" t="s">
        <v>390</v>
      </c>
      <c r="DM113" s="1029"/>
      <c r="DN113" s="1029"/>
      <c r="DO113" s="1029"/>
      <c r="DP113" s="1030"/>
      <c r="DQ113" s="1031" t="s">
        <v>390</v>
      </c>
      <c r="DR113" s="1029"/>
      <c r="DS113" s="1029"/>
      <c r="DT113" s="1029"/>
      <c r="DU113" s="1030"/>
      <c r="DV113" s="1032" t="s">
        <v>448</v>
      </c>
      <c r="DW113" s="1033"/>
      <c r="DX113" s="1033"/>
      <c r="DY113" s="1033"/>
      <c r="DZ113" s="1034"/>
    </row>
    <row r="114" spans="1:130" s="222" customFormat="1" ht="26.25" customHeight="1" x14ac:dyDescent="0.15">
      <c r="A114" s="1024"/>
      <c r="B114" s="1025"/>
      <c r="C114" s="1020" t="s">
        <v>454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442</v>
      </c>
      <c r="AB114" s="1029"/>
      <c r="AC114" s="1029"/>
      <c r="AD114" s="1029"/>
      <c r="AE114" s="1030"/>
      <c r="AF114" s="1031" t="s">
        <v>390</v>
      </c>
      <c r="AG114" s="1029"/>
      <c r="AH114" s="1029"/>
      <c r="AI114" s="1029"/>
      <c r="AJ114" s="1030"/>
      <c r="AK114" s="1031" t="s">
        <v>390</v>
      </c>
      <c r="AL114" s="1029"/>
      <c r="AM114" s="1029"/>
      <c r="AN114" s="1029"/>
      <c r="AO114" s="1030"/>
      <c r="AP114" s="1032" t="s">
        <v>124</v>
      </c>
      <c r="AQ114" s="1033"/>
      <c r="AR114" s="1033"/>
      <c r="AS114" s="1033"/>
      <c r="AT114" s="1034"/>
      <c r="AU114" s="970"/>
      <c r="AV114" s="971"/>
      <c r="AW114" s="971"/>
      <c r="AX114" s="971"/>
      <c r="AY114" s="971"/>
      <c r="AZ114" s="1019" t="s">
        <v>455</v>
      </c>
      <c r="BA114" s="1020"/>
      <c r="BB114" s="1020"/>
      <c r="BC114" s="1020"/>
      <c r="BD114" s="1020"/>
      <c r="BE114" s="1020"/>
      <c r="BF114" s="1020"/>
      <c r="BG114" s="1020"/>
      <c r="BH114" s="1020"/>
      <c r="BI114" s="1020"/>
      <c r="BJ114" s="1020"/>
      <c r="BK114" s="1020"/>
      <c r="BL114" s="1020"/>
      <c r="BM114" s="1020"/>
      <c r="BN114" s="1020"/>
      <c r="BO114" s="1020"/>
      <c r="BP114" s="1021"/>
      <c r="BQ114" s="989">
        <v>20023326</v>
      </c>
      <c r="BR114" s="990"/>
      <c r="BS114" s="990"/>
      <c r="BT114" s="990"/>
      <c r="BU114" s="990"/>
      <c r="BV114" s="990">
        <v>19937274</v>
      </c>
      <c r="BW114" s="990"/>
      <c r="BX114" s="990"/>
      <c r="BY114" s="990"/>
      <c r="BZ114" s="990"/>
      <c r="CA114" s="990">
        <v>18762311</v>
      </c>
      <c r="CB114" s="990"/>
      <c r="CC114" s="990"/>
      <c r="CD114" s="990"/>
      <c r="CE114" s="990"/>
      <c r="CF114" s="984">
        <v>31.2</v>
      </c>
      <c r="CG114" s="985"/>
      <c r="CH114" s="985"/>
      <c r="CI114" s="985"/>
      <c r="CJ114" s="985"/>
      <c r="CK114" s="1015"/>
      <c r="CL114" s="1016"/>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390</v>
      </c>
      <c r="DH114" s="1029"/>
      <c r="DI114" s="1029"/>
      <c r="DJ114" s="1029"/>
      <c r="DK114" s="1030"/>
      <c r="DL114" s="1031" t="s">
        <v>390</v>
      </c>
      <c r="DM114" s="1029"/>
      <c r="DN114" s="1029"/>
      <c r="DO114" s="1029"/>
      <c r="DP114" s="1030"/>
      <c r="DQ114" s="1031" t="s">
        <v>124</v>
      </c>
      <c r="DR114" s="1029"/>
      <c r="DS114" s="1029"/>
      <c r="DT114" s="1029"/>
      <c r="DU114" s="1030"/>
      <c r="DV114" s="1032" t="s">
        <v>448</v>
      </c>
      <c r="DW114" s="1033"/>
      <c r="DX114" s="1033"/>
      <c r="DY114" s="1033"/>
      <c r="DZ114" s="1034"/>
    </row>
    <row r="115" spans="1:130" s="222" customFormat="1" ht="26.25" customHeight="1" x14ac:dyDescent="0.15">
      <c r="A115" s="1024"/>
      <c r="B115" s="1025"/>
      <c r="C115" s="1020" t="s">
        <v>457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9195</v>
      </c>
      <c r="AB115" s="1004"/>
      <c r="AC115" s="1004"/>
      <c r="AD115" s="1004"/>
      <c r="AE115" s="1005"/>
      <c r="AF115" s="1006">
        <v>9254</v>
      </c>
      <c r="AG115" s="1004"/>
      <c r="AH115" s="1004"/>
      <c r="AI115" s="1004"/>
      <c r="AJ115" s="1005"/>
      <c r="AK115" s="1006">
        <v>7156</v>
      </c>
      <c r="AL115" s="1004"/>
      <c r="AM115" s="1004"/>
      <c r="AN115" s="1004"/>
      <c r="AO115" s="1005"/>
      <c r="AP115" s="1007">
        <v>0</v>
      </c>
      <c r="AQ115" s="1008"/>
      <c r="AR115" s="1008"/>
      <c r="AS115" s="1008"/>
      <c r="AT115" s="1009"/>
      <c r="AU115" s="970"/>
      <c r="AV115" s="971"/>
      <c r="AW115" s="971"/>
      <c r="AX115" s="971"/>
      <c r="AY115" s="971"/>
      <c r="AZ115" s="1019" t="s">
        <v>458</v>
      </c>
      <c r="BA115" s="1020"/>
      <c r="BB115" s="1020"/>
      <c r="BC115" s="1020"/>
      <c r="BD115" s="1020"/>
      <c r="BE115" s="1020"/>
      <c r="BF115" s="1020"/>
      <c r="BG115" s="1020"/>
      <c r="BH115" s="1020"/>
      <c r="BI115" s="1020"/>
      <c r="BJ115" s="1020"/>
      <c r="BK115" s="1020"/>
      <c r="BL115" s="1020"/>
      <c r="BM115" s="1020"/>
      <c r="BN115" s="1020"/>
      <c r="BO115" s="1020"/>
      <c r="BP115" s="1021"/>
      <c r="BQ115" s="989">
        <v>44478</v>
      </c>
      <c r="BR115" s="990"/>
      <c r="BS115" s="990"/>
      <c r="BT115" s="990"/>
      <c r="BU115" s="990"/>
      <c r="BV115" s="990" t="s">
        <v>459</v>
      </c>
      <c r="BW115" s="990"/>
      <c r="BX115" s="990"/>
      <c r="BY115" s="990"/>
      <c r="BZ115" s="990"/>
      <c r="CA115" s="990" t="s">
        <v>390</v>
      </c>
      <c r="CB115" s="990"/>
      <c r="CC115" s="990"/>
      <c r="CD115" s="990"/>
      <c r="CE115" s="990"/>
      <c r="CF115" s="984" t="s">
        <v>390</v>
      </c>
      <c r="CG115" s="985"/>
      <c r="CH115" s="985"/>
      <c r="CI115" s="985"/>
      <c r="CJ115" s="985"/>
      <c r="CK115" s="1015"/>
      <c r="CL115" s="1016"/>
      <c r="CM115" s="1019" t="s">
        <v>460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448</v>
      </c>
      <c r="DH115" s="1029"/>
      <c r="DI115" s="1029"/>
      <c r="DJ115" s="1029"/>
      <c r="DK115" s="1030"/>
      <c r="DL115" s="1031" t="s">
        <v>390</v>
      </c>
      <c r="DM115" s="1029"/>
      <c r="DN115" s="1029"/>
      <c r="DO115" s="1029"/>
      <c r="DP115" s="1030"/>
      <c r="DQ115" s="1031" t="s">
        <v>390</v>
      </c>
      <c r="DR115" s="1029"/>
      <c r="DS115" s="1029"/>
      <c r="DT115" s="1029"/>
      <c r="DU115" s="1030"/>
      <c r="DV115" s="1032" t="s">
        <v>442</v>
      </c>
      <c r="DW115" s="1033"/>
      <c r="DX115" s="1033"/>
      <c r="DY115" s="1033"/>
      <c r="DZ115" s="1034"/>
    </row>
    <row r="116" spans="1:130" s="222" customFormat="1" ht="26.25" customHeight="1" x14ac:dyDescent="0.15">
      <c r="A116" s="1026"/>
      <c r="B116" s="1027"/>
      <c r="C116" s="1035" t="s">
        <v>461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448</v>
      </c>
      <c r="AB116" s="1029"/>
      <c r="AC116" s="1029"/>
      <c r="AD116" s="1029"/>
      <c r="AE116" s="1030"/>
      <c r="AF116" s="1031" t="s">
        <v>390</v>
      </c>
      <c r="AG116" s="1029"/>
      <c r="AH116" s="1029"/>
      <c r="AI116" s="1029"/>
      <c r="AJ116" s="1030"/>
      <c r="AK116" s="1031" t="s">
        <v>448</v>
      </c>
      <c r="AL116" s="1029"/>
      <c r="AM116" s="1029"/>
      <c r="AN116" s="1029"/>
      <c r="AO116" s="1030"/>
      <c r="AP116" s="1032" t="s">
        <v>390</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442</v>
      </c>
      <c r="BR116" s="990"/>
      <c r="BS116" s="990"/>
      <c r="BT116" s="990"/>
      <c r="BU116" s="990"/>
      <c r="BV116" s="990" t="s">
        <v>390</v>
      </c>
      <c r="BW116" s="990"/>
      <c r="BX116" s="990"/>
      <c r="BY116" s="990"/>
      <c r="BZ116" s="990"/>
      <c r="CA116" s="990" t="s">
        <v>448</v>
      </c>
      <c r="CB116" s="990"/>
      <c r="CC116" s="990"/>
      <c r="CD116" s="990"/>
      <c r="CE116" s="990"/>
      <c r="CF116" s="984" t="s">
        <v>390</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464</v>
      </c>
      <c r="DM116" s="1029"/>
      <c r="DN116" s="1029"/>
      <c r="DO116" s="1029"/>
      <c r="DP116" s="1030"/>
      <c r="DQ116" s="1031" t="s">
        <v>448</v>
      </c>
      <c r="DR116" s="1029"/>
      <c r="DS116" s="1029"/>
      <c r="DT116" s="1029"/>
      <c r="DU116" s="1030"/>
      <c r="DV116" s="1032" t="s">
        <v>448</v>
      </c>
      <c r="DW116" s="1033"/>
      <c r="DX116" s="1033"/>
      <c r="DY116" s="1033"/>
      <c r="DZ116" s="1034"/>
    </row>
    <row r="117" spans="1:130" s="222"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465</v>
      </c>
      <c r="Z117" s="956"/>
      <c r="AA117" s="1046">
        <v>19542644</v>
      </c>
      <c r="AB117" s="1047"/>
      <c r="AC117" s="1047"/>
      <c r="AD117" s="1047"/>
      <c r="AE117" s="1048"/>
      <c r="AF117" s="1049">
        <v>18729362</v>
      </c>
      <c r="AG117" s="1047"/>
      <c r="AH117" s="1047"/>
      <c r="AI117" s="1047"/>
      <c r="AJ117" s="1048"/>
      <c r="AK117" s="1049">
        <v>18089649</v>
      </c>
      <c r="AL117" s="1047"/>
      <c r="AM117" s="1047"/>
      <c r="AN117" s="1047"/>
      <c r="AO117" s="1048"/>
      <c r="AP117" s="1050"/>
      <c r="AQ117" s="1051"/>
      <c r="AR117" s="1051"/>
      <c r="AS117" s="1051"/>
      <c r="AT117" s="1052"/>
      <c r="AU117" s="970"/>
      <c r="AV117" s="971"/>
      <c r="AW117" s="971"/>
      <c r="AX117" s="971"/>
      <c r="AY117" s="971"/>
      <c r="AZ117" s="1037" t="s">
        <v>466</v>
      </c>
      <c r="BA117" s="1038"/>
      <c r="BB117" s="1038"/>
      <c r="BC117" s="1038"/>
      <c r="BD117" s="1038"/>
      <c r="BE117" s="1038"/>
      <c r="BF117" s="1038"/>
      <c r="BG117" s="1038"/>
      <c r="BH117" s="1038"/>
      <c r="BI117" s="1038"/>
      <c r="BJ117" s="1038"/>
      <c r="BK117" s="1038"/>
      <c r="BL117" s="1038"/>
      <c r="BM117" s="1038"/>
      <c r="BN117" s="1038"/>
      <c r="BO117" s="1038"/>
      <c r="BP117" s="1039"/>
      <c r="BQ117" s="989" t="s">
        <v>390</v>
      </c>
      <c r="BR117" s="990"/>
      <c r="BS117" s="990"/>
      <c r="BT117" s="990"/>
      <c r="BU117" s="990"/>
      <c r="BV117" s="990" t="s">
        <v>390</v>
      </c>
      <c r="BW117" s="990"/>
      <c r="BX117" s="990"/>
      <c r="BY117" s="990"/>
      <c r="BZ117" s="990"/>
      <c r="CA117" s="990" t="s">
        <v>464</v>
      </c>
      <c r="CB117" s="990"/>
      <c r="CC117" s="990"/>
      <c r="CD117" s="990"/>
      <c r="CE117" s="990"/>
      <c r="CF117" s="984" t="s">
        <v>390</v>
      </c>
      <c r="CG117" s="985"/>
      <c r="CH117" s="985"/>
      <c r="CI117" s="985"/>
      <c r="CJ117" s="985"/>
      <c r="CK117" s="1015"/>
      <c r="CL117" s="1016"/>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464</v>
      </c>
      <c r="DH117" s="1029"/>
      <c r="DI117" s="1029"/>
      <c r="DJ117" s="1029"/>
      <c r="DK117" s="1030"/>
      <c r="DL117" s="1031" t="s">
        <v>390</v>
      </c>
      <c r="DM117" s="1029"/>
      <c r="DN117" s="1029"/>
      <c r="DO117" s="1029"/>
      <c r="DP117" s="1030"/>
      <c r="DQ117" s="1031" t="s">
        <v>464</v>
      </c>
      <c r="DR117" s="1029"/>
      <c r="DS117" s="1029"/>
      <c r="DT117" s="1029"/>
      <c r="DU117" s="1030"/>
      <c r="DV117" s="1032" t="s">
        <v>390</v>
      </c>
      <c r="DW117" s="1033"/>
      <c r="DX117" s="1033"/>
      <c r="DY117" s="1033"/>
      <c r="DZ117" s="1034"/>
    </row>
    <row r="118" spans="1:130" s="222" customFormat="1" ht="26.25" customHeight="1" x14ac:dyDescent="0.15">
      <c r="A118" s="974" t="s">
        <v>437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435</v>
      </c>
      <c r="AB118" s="955"/>
      <c r="AC118" s="955"/>
      <c r="AD118" s="955"/>
      <c r="AE118" s="956"/>
      <c r="AF118" s="954" t="s">
        <v>300</v>
      </c>
      <c r="AG118" s="955"/>
      <c r="AH118" s="955"/>
      <c r="AI118" s="955"/>
      <c r="AJ118" s="956"/>
      <c r="AK118" s="954" t="s">
        <v>299</v>
      </c>
      <c r="AL118" s="955"/>
      <c r="AM118" s="955"/>
      <c r="AN118" s="955"/>
      <c r="AO118" s="956"/>
      <c r="AP118" s="1041" t="s">
        <v>436</v>
      </c>
      <c r="AQ118" s="1042"/>
      <c r="AR118" s="1042"/>
      <c r="AS118" s="1042"/>
      <c r="AT118" s="1043"/>
      <c r="AU118" s="970"/>
      <c r="AV118" s="971"/>
      <c r="AW118" s="971"/>
      <c r="AX118" s="971"/>
      <c r="AY118" s="971"/>
      <c r="AZ118" s="1044" t="s">
        <v>468</v>
      </c>
      <c r="BA118" s="1035"/>
      <c r="BB118" s="1035"/>
      <c r="BC118" s="1035"/>
      <c r="BD118" s="1035"/>
      <c r="BE118" s="1035"/>
      <c r="BF118" s="1035"/>
      <c r="BG118" s="1035"/>
      <c r="BH118" s="1035"/>
      <c r="BI118" s="1035"/>
      <c r="BJ118" s="1035"/>
      <c r="BK118" s="1035"/>
      <c r="BL118" s="1035"/>
      <c r="BM118" s="1035"/>
      <c r="BN118" s="1035"/>
      <c r="BO118" s="1035"/>
      <c r="BP118" s="1036"/>
      <c r="BQ118" s="1067" t="s">
        <v>390</v>
      </c>
      <c r="BR118" s="1068"/>
      <c r="BS118" s="1068"/>
      <c r="BT118" s="1068"/>
      <c r="BU118" s="1068"/>
      <c r="BV118" s="1068" t="s">
        <v>390</v>
      </c>
      <c r="BW118" s="1068"/>
      <c r="BX118" s="1068"/>
      <c r="BY118" s="1068"/>
      <c r="BZ118" s="1068"/>
      <c r="CA118" s="1068" t="s">
        <v>124</v>
      </c>
      <c r="CB118" s="1068"/>
      <c r="CC118" s="1068"/>
      <c r="CD118" s="1068"/>
      <c r="CE118" s="1068"/>
      <c r="CF118" s="984" t="s">
        <v>390</v>
      </c>
      <c r="CG118" s="985"/>
      <c r="CH118" s="985"/>
      <c r="CI118" s="985"/>
      <c r="CJ118" s="985"/>
      <c r="CK118" s="1015"/>
      <c r="CL118" s="1016"/>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390</v>
      </c>
      <c r="DH118" s="1029"/>
      <c r="DI118" s="1029"/>
      <c r="DJ118" s="1029"/>
      <c r="DK118" s="1030"/>
      <c r="DL118" s="1031" t="s">
        <v>390</v>
      </c>
      <c r="DM118" s="1029"/>
      <c r="DN118" s="1029"/>
      <c r="DO118" s="1029"/>
      <c r="DP118" s="1030"/>
      <c r="DQ118" s="1031" t="s">
        <v>390</v>
      </c>
      <c r="DR118" s="1029"/>
      <c r="DS118" s="1029"/>
      <c r="DT118" s="1029"/>
      <c r="DU118" s="1030"/>
      <c r="DV118" s="1032" t="s">
        <v>464</v>
      </c>
      <c r="DW118" s="1033"/>
      <c r="DX118" s="1033"/>
      <c r="DY118" s="1033"/>
      <c r="DZ118" s="1034"/>
    </row>
    <row r="119" spans="1:130" s="222" customFormat="1" ht="26.25" customHeight="1" x14ac:dyDescent="0.15">
      <c r="A119" s="1128" t="s">
        <v>440</v>
      </c>
      <c r="B119" s="1014"/>
      <c r="C119" s="993" t="s">
        <v>441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390</v>
      </c>
      <c r="AB119" s="962"/>
      <c r="AC119" s="962"/>
      <c r="AD119" s="962"/>
      <c r="AE119" s="963"/>
      <c r="AF119" s="964" t="s">
        <v>390</v>
      </c>
      <c r="AG119" s="962"/>
      <c r="AH119" s="962"/>
      <c r="AI119" s="962"/>
      <c r="AJ119" s="963"/>
      <c r="AK119" s="964" t="s">
        <v>448</v>
      </c>
      <c r="AL119" s="962"/>
      <c r="AM119" s="962"/>
      <c r="AN119" s="962"/>
      <c r="AO119" s="963"/>
      <c r="AP119" s="965" t="s">
        <v>448</v>
      </c>
      <c r="AQ119" s="966"/>
      <c r="AR119" s="966"/>
      <c r="AS119" s="966"/>
      <c r="AT119" s="967"/>
      <c r="AU119" s="972"/>
      <c r="AV119" s="973"/>
      <c r="AW119" s="973"/>
      <c r="AX119" s="973"/>
      <c r="AY119" s="973"/>
      <c r="AZ119" s="253" t="s">
        <v>182</v>
      </c>
      <c r="BA119" s="253"/>
      <c r="BB119" s="253"/>
      <c r="BC119" s="253"/>
      <c r="BD119" s="253"/>
      <c r="BE119" s="253"/>
      <c r="BF119" s="253"/>
      <c r="BG119" s="253"/>
      <c r="BH119" s="253"/>
      <c r="BI119" s="253"/>
      <c r="BJ119" s="253"/>
      <c r="BK119" s="253"/>
      <c r="BL119" s="253"/>
      <c r="BM119" s="253"/>
      <c r="BN119" s="253"/>
      <c r="BO119" s="1045" t="s">
        <v>470</v>
      </c>
      <c r="BP119" s="1076"/>
      <c r="BQ119" s="1067">
        <v>219498474</v>
      </c>
      <c r="BR119" s="1068"/>
      <c r="BS119" s="1068"/>
      <c r="BT119" s="1068"/>
      <c r="BU119" s="1068"/>
      <c r="BV119" s="1068">
        <v>214284973</v>
      </c>
      <c r="BW119" s="1068"/>
      <c r="BX119" s="1068"/>
      <c r="BY119" s="1068"/>
      <c r="BZ119" s="1068"/>
      <c r="CA119" s="1068">
        <v>207900762</v>
      </c>
      <c r="CB119" s="1068"/>
      <c r="CC119" s="1068"/>
      <c r="CD119" s="1068"/>
      <c r="CE119" s="1068"/>
      <c r="CF119" s="1069"/>
      <c r="CG119" s="1070"/>
      <c r="CH119" s="1070"/>
      <c r="CI119" s="1070"/>
      <c r="CJ119" s="1071"/>
      <c r="CK119" s="1017"/>
      <c r="CL119" s="1018"/>
      <c r="CM119" s="1072" t="s">
        <v>471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390</v>
      </c>
      <c r="DH119" s="1054"/>
      <c r="DI119" s="1054"/>
      <c r="DJ119" s="1054"/>
      <c r="DK119" s="1055"/>
      <c r="DL119" s="1053" t="s">
        <v>390</v>
      </c>
      <c r="DM119" s="1054"/>
      <c r="DN119" s="1054"/>
      <c r="DO119" s="1054"/>
      <c r="DP119" s="1055"/>
      <c r="DQ119" s="1053" t="s">
        <v>390</v>
      </c>
      <c r="DR119" s="1054"/>
      <c r="DS119" s="1054"/>
      <c r="DT119" s="1054"/>
      <c r="DU119" s="1055"/>
      <c r="DV119" s="1056" t="s">
        <v>390</v>
      </c>
      <c r="DW119" s="1057"/>
      <c r="DX119" s="1057"/>
      <c r="DY119" s="1057"/>
      <c r="DZ119" s="1058"/>
    </row>
    <row r="120" spans="1:130" s="222" customFormat="1" ht="26.25" customHeight="1" x14ac:dyDescent="0.15">
      <c r="A120" s="1129"/>
      <c r="B120" s="1016"/>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390</v>
      </c>
      <c r="AB120" s="1029"/>
      <c r="AC120" s="1029"/>
      <c r="AD120" s="1029"/>
      <c r="AE120" s="1030"/>
      <c r="AF120" s="1031" t="s">
        <v>390</v>
      </c>
      <c r="AG120" s="1029"/>
      <c r="AH120" s="1029"/>
      <c r="AI120" s="1029"/>
      <c r="AJ120" s="1030"/>
      <c r="AK120" s="1031" t="s">
        <v>390</v>
      </c>
      <c r="AL120" s="1029"/>
      <c r="AM120" s="1029"/>
      <c r="AN120" s="1029"/>
      <c r="AO120" s="1030"/>
      <c r="AP120" s="1032" t="s">
        <v>390</v>
      </c>
      <c r="AQ120" s="1033"/>
      <c r="AR120" s="1033"/>
      <c r="AS120" s="1033"/>
      <c r="AT120" s="1034"/>
      <c r="AU120" s="1059" t="s">
        <v>472</v>
      </c>
      <c r="AV120" s="1060"/>
      <c r="AW120" s="1060"/>
      <c r="AX120" s="1060"/>
      <c r="AY120" s="1061"/>
      <c r="AZ120" s="1010" t="s">
        <v>473</v>
      </c>
      <c r="BA120" s="959"/>
      <c r="BB120" s="959"/>
      <c r="BC120" s="959"/>
      <c r="BD120" s="959"/>
      <c r="BE120" s="959"/>
      <c r="BF120" s="959"/>
      <c r="BG120" s="959"/>
      <c r="BH120" s="959"/>
      <c r="BI120" s="959"/>
      <c r="BJ120" s="959"/>
      <c r="BK120" s="959"/>
      <c r="BL120" s="959"/>
      <c r="BM120" s="959"/>
      <c r="BN120" s="959"/>
      <c r="BO120" s="959"/>
      <c r="BP120" s="960"/>
      <c r="BQ120" s="996">
        <v>25557047</v>
      </c>
      <c r="BR120" s="997"/>
      <c r="BS120" s="997"/>
      <c r="BT120" s="997"/>
      <c r="BU120" s="997"/>
      <c r="BV120" s="997">
        <v>22857617</v>
      </c>
      <c r="BW120" s="997"/>
      <c r="BX120" s="997"/>
      <c r="BY120" s="997"/>
      <c r="BZ120" s="997"/>
      <c r="CA120" s="997">
        <v>22032350</v>
      </c>
      <c r="CB120" s="997"/>
      <c r="CC120" s="997"/>
      <c r="CD120" s="997"/>
      <c r="CE120" s="997"/>
      <c r="CF120" s="1011">
        <v>36.700000000000003</v>
      </c>
      <c r="CG120" s="1012"/>
      <c r="CH120" s="1012"/>
      <c r="CI120" s="1012"/>
      <c r="CJ120" s="1012"/>
      <c r="CK120" s="1077" t="s">
        <v>474</v>
      </c>
      <c r="CL120" s="1078"/>
      <c r="CM120" s="1078"/>
      <c r="CN120" s="1078"/>
      <c r="CO120" s="1079"/>
      <c r="CP120" s="1085" t="s">
        <v>475</v>
      </c>
      <c r="CQ120" s="1086"/>
      <c r="CR120" s="1086"/>
      <c r="CS120" s="1086"/>
      <c r="CT120" s="1086"/>
      <c r="CU120" s="1086"/>
      <c r="CV120" s="1086"/>
      <c r="CW120" s="1086"/>
      <c r="CX120" s="1086"/>
      <c r="CY120" s="1086"/>
      <c r="CZ120" s="1086"/>
      <c r="DA120" s="1086"/>
      <c r="DB120" s="1086"/>
      <c r="DC120" s="1086"/>
      <c r="DD120" s="1086"/>
      <c r="DE120" s="1086"/>
      <c r="DF120" s="1087"/>
      <c r="DG120" s="996">
        <v>46743087</v>
      </c>
      <c r="DH120" s="997"/>
      <c r="DI120" s="997"/>
      <c r="DJ120" s="997"/>
      <c r="DK120" s="997"/>
      <c r="DL120" s="997">
        <v>44154148</v>
      </c>
      <c r="DM120" s="997"/>
      <c r="DN120" s="997"/>
      <c r="DO120" s="997"/>
      <c r="DP120" s="997"/>
      <c r="DQ120" s="997">
        <v>40905577</v>
      </c>
      <c r="DR120" s="997"/>
      <c r="DS120" s="997"/>
      <c r="DT120" s="997"/>
      <c r="DU120" s="997"/>
      <c r="DV120" s="998">
        <v>68.099999999999994</v>
      </c>
      <c r="DW120" s="998"/>
      <c r="DX120" s="998"/>
      <c r="DY120" s="998"/>
      <c r="DZ120" s="999"/>
    </row>
    <row r="121" spans="1:130" s="222" customFormat="1" ht="26.25" customHeight="1" x14ac:dyDescent="0.15">
      <c r="A121" s="1129"/>
      <c r="B121" s="1016"/>
      <c r="C121" s="1037" t="s">
        <v>476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390</v>
      </c>
      <c r="AB121" s="1029"/>
      <c r="AC121" s="1029"/>
      <c r="AD121" s="1029"/>
      <c r="AE121" s="1030"/>
      <c r="AF121" s="1031" t="s">
        <v>390</v>
      </c>
      <c r="AG121" s="1029"/>
      <c r="AH121" s="1029"/>
      <c r="AI121" s="1029"/>
      <c r="AJ121" s="1030"/>
      <c r="AK121" s="1031" t="s">
        <v>390</v>
      </c>
      <c r="AL121" s="1029"/>
      <c r="AM121" s="1029"/>
      <c r="AN121" s="1029"/>
      <c r="AO121" s="1030"/>
      <c r="AP121" s="1032" t="s">
        <v>390</v>
      </c>
      <c r="AQ121" s="1033"/>
      <c r="AR121" s="1033"/>
      <c r="AS121" s="1033"/>
      <c r="AT121" s="1034"/>
      <c r="AU121" s="1062"/>
      <c r="AV121" s="1063"/>
      <c r="AW121" s="1063"/>
      <c r="AX121" s="1063"/>
      <c r="AY121" s="1064"/>
      <c r="AZ121" s="1019" t="s">
        <v>477</v>
      </c>
      <c r="BA121" s="1020"/>
      <c r="BB121" s="1020"/>
      <c r="BC121" s="1020"/>
      <c r="BD121" s="1020"/>
      <c r="BE121" s="1020"/>
      <c r="BF121" s="1020"/>
      <c r="BG121" s="1020"/>
      <c r="BH121" s="1020"/>
      <c r="BI121" s="1020"/>
      <c r="BJ121" s="1020"/>
      <c r="BK121" s="1020"/>
      <c r="BL121" s="1020"/>
      <c r="BM121" s="1020"/>
      <c r="BN121" s="1020"/>
      <c r="BO121" s="1020"/>
      <c r="BP121" s="1021"/>
      <c r="BQ121" s="989">
        <v>4909255</v>
      </c>
      <c r="BR121" s="990"/>
      <c r="BS121" s="990"/>
      <c r="BT121" s="990"/>
      <c r="BU121" s="990"/>
      <c r="BV121" s="990">
        <v>5580947</v>
      </c>
      <c r="BW121" s="990"/>
      <c r="BX121" s="990"/>
      <c r="BY121" s="990"/>
      <c r="BZ121" s="990"/>
      <c r="CA121" s="990">
        <v>5355122</v>
      </c>
      <c r="CB121" s="990"/>
      <c r="CC121" s="990"/>
      <c r="CD121" s="990"/>
      <c r="CE121" s="990"/>
      <c r="CF121" s="984">
        <v>8.9</v>
      </c>
      <c r="CG121" s="985"/>
      <c r="CH121" s="985"/>
      <c r="CI121" s="985"/>
      <c r="CJ121" s="985"/>
      <c r="CK121" s="1080"/>
      <c r="CL121" s="1081"/>
      <c r="CM121" s="1081"/>
      <c r="CN121" s="1081"/>
      <c r="CO121" s="1082"/>
      <c r="CP121" s="1090" t="s">
        <v>478</v>
      </c>
      <c r="CQ121" s="1091"/>
      <c r="CR121" s="1091"/>
      <c r="CS121" s="1091"/>
      <c r="CT121" s="1091"/>
      <c r="CU121" s="1091"/>
      <c r="CV121" s="1091"/>
      <c r="CW121" s="1091"/>
      <c r="CX121" s="1091"/>
      <c r="CY121" s="1091"/>
      <c r="CZ121" s="1091"/>
      <c r="DA121" s="1091"/>
      <c r="DB121" s="1091"/>
      <c r="DC121" s="1091"/>
      <c r="DD121" s="1091"/>
      <c r="DE121" s="1091"/>
      <c r="DF121" s="1092"/>
      <c r="DG121" s="989">
        <v>3951184</v>
      </c>
      <c r="DH121" s="990"/>
      <c r="DI121" s="990"/>
      <c r="DJ121" s="990"/>
      <c r="DK121" s="990"/>
      <c r="DL121" s="990">
        <v>3616307</v>
      </c>
      <c r="DM121" s="990"/>
      <c r="DN121" s="990"/>
      <c r="DO121" s="990"/>
      <c r="DP121" s="990"/>
      <c r="DQ121" s="990">
        <v>3374536</v>
      </c>
      <c r="DR121" s="990"/>
      <c r="DS121" s="990"/>
      <c r="DT121" s="990"/>
      <c r="DU121" s="990"/>
      <c r="DV121" s="991">
        <v>5.6</v>
      </c>
      <c r="DW121" s="991"/>
      <c r="DX121" s="991"/>
      <c r="DY121" s="991"/>
      <c r="DZ121" s="992"/>
    </row>
    <row r="122" spans="1:130" s="222" customFormat="1" ht="26.25" customHeight="1" x14ac:dyDescent="0.15">
      <c r="A122" s="1129"/>
      <c r="B122" s="1016"/>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390</v>
      </c>
      <c r="AB122" s="1029"/>
      <c r="AC122" s="1029"/>
      <c r="AD122" s="1029"/>
      <c r="AE122" s="1030"/>
      <c r="AF122" s="1031" t="s">
        <v>390</v>
      </c>
      <c r="AG122" s="1029"/>
      <c r="AH122" s="1029"/>
      <c r="AI122" s="1029"/>
      <c r="AJ122" s="1030"/>
      <c r="AK122" s="1031" t="s">
        <v>390</v>
      </c>
      <c r="AL122" s="1029"/>
      <c r="AM122" s="1029"/>
      <c r="AN122" s="1029"/>
      <c r="AO122" s="1030"/>
      <c r="AP122" s="1032" t="s">
        <v>448</v>
      </c>
      <c r="AQ122" s="1033"/>
      <c r="AR122" s="1033"/>
      <c r="AS122" s="1033"/>
      <c r="AT122" s="1034"/>
      <c r="AU122" s="1062"/>
      <c r="AV122" s="1063"/>
      <c r="AW122" s="1063"/>
      <c r="AX122" s="1063"/>
      <c r="AY122" s="1064"/>
      <c r="AZ122" s="1044" t="s">
        <v>479</v>
      </c>
      <c r="BA122" s="1035"/>
      <c r="BB122" s="1035"/>
      <c r="BC122" s="1035"/>
      <c r="BD122" s="1035"/>
      <c r="BE122" s="1035"/>
      <c r="BF122" s="1035"/>
      <c r="BG122" s="1035"/>
      <c r="BH122" s="1035"/>
      <c r="BI122" s="1035"/>
      <c r="BJ122" s="1035"/>
      <c r="BK122" s="1035"/>
      <c r="BL122" s="1035"/>
      <c r="BM122" s="1035"/>
      <c r="BN122" s="1035"/>
      <c r="BO122" s="1035"/>
      <c r="BP122" s="1036"/>
      <c r="BQ122" s="1067">
        <v>133256423</v>
      </c>
      <c r="BR122" s="1068"/>
      <c r="BS122" s="1068"/>
      <c r="BT122" s="1068"/>
      <c r="BU122" s="1068"/>
      <c r="BV122" s="1068">
        <v>133312540</v>
      </c>
      <c r="BW122" s="1068"/>
      <c r="BX122" s="1068"/>
      <c r="BY122" s="1068"/>
      <c r="BZ122" s="1068"/>
      <c r="CA122" s="1068">
        <v>130243238</v>
      </c>
      <c r="CB122" s="1068"/>
      <c r="CC122" s="1068"/>
      <c r="CD122" s="1068"/>
      <c r="CE122" s="1068"/>
      <c r="CF122" s="1088">
        <v>216.7</v>
      </c>
      <c r="CG122" s="1089"/>
      <c r="CH122" s="1089"/>
      <c r="CI122" s="1089"/>
      <c r="CJ122" s="1089"/>
      <c r="CK122" s="1080"/>
      <c r="CL122" s="1081"/>
      <c r="CM122" s="1081"/>
      <c r="CN122" s="1081"/>
      <c r="CO122" s="1082"/>
      <c r="CP122" s="1090" t="s">
        <v>480</v>
      </c>
      <c r="CQ122" s="1091"/>
      <c r="CR122" s="1091"/>
      <c r="CS122" s="1091"/>
      <c r="CT122" s="1091"/>
      <c r="CU122" s="1091"/>
      <c r="CV122" s="1091"/>
      <c r="CW122" s="1091"/>
      <c r="CX122" s="1091"/>
      <c r="CY122" s="1091"/>
      <c r="CZ122" s="1091"/>
      <c r="DA122" s="1091"/>
      <c r="DB122" s="1091"/>
      <c r="DC122" s="1091"/>
      <c r="DD122" s="1091"/>
      <c r="DE122" s="1091"/>
      <c r="DF122" s="1092"/>
      <c r="DG122" s="989">
        <v>2245623</v>
      </c>
      <c r="DH122" s="990"/>
      <c r="DI122" s="990"/>
      <c r="DJ122" s="990"/>
      <c r="DK122" s="990"/>
      <c r="DL122" s="990">
        <v>2127448</v>
      </c>
      <c r="DM122" s="990"/>
      <c r="DN122" s="990"/>
      <c r="DO122" s="990"/>
      <c r="DP122" s="990"/>
      <c r="DQ122" s="990">
        <v>2017116</v>
      </c>
      <c r="DR122" s="990"/>
      <c r="DS122" s="990"/>
      <c r="DT122" s="990"/>
      <c r="DU122" s="990"/>
      <c r="DV122" s="991">
        <v>3.4</v>
      </c>
      <c r="DW122" s="991"/>
      <c r="DX122" s="991"/>
      <c r="DY122" s="991"/>
      <c r="DZ122" s="992"/>
    </row>
    <row r="123" spans="1:130" s="222" customFormat="1" ht="26.25" customHeight="1" x14ac:dyDescent="0.15">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390</v>
      </c>
      <c r="AB123" s="1029"/>
      <c r="AC123" s="1029"/>
      <c r="AD123" s="1029"/>
      <c r="AE123" s="1030"/>
      <c r="AF123" s="1031" t="s">
        <v>448</v>
      </c>
      <c r="AG123" s="1029"/>
      <c r="AH123" s="1029"/>
      <c r="AI123" s="1029"/>
      <c r="AJ123" s="1030"/>
      <c r="AK123" s="1031" t="s">
        <v>390</v>
      </c>
      <c r="AL123" s="1029"/>
      <c r="AM123" s="1029"/>
      <c r="AN123" s="1029"/>
      <c r="AO123" s="1030"/>
      <c r="AP123" s="1032" t="s">
        <v>390</v>
      </c>
      <c r="AQ123" s="1033"/>
      <c r="AR123" s="1033"/>
      <c r="AS123" s="1033"/>
      <c r="AT123" s="1034"/>
      <c r="AU123" s="1065"/>
      <c r="AV123" s="1066"/>
      <c r="AW123" s="1066"/>
      <c r="AX123" s="1066"/>
      <c r="AY123" s="1066"/>
      <c r="AZ123" s="253" t="s">
        <v>182</v>
      </c>
      <c r="BA123" s="253"/>
      <c r="BB123" s="253"/>
      <c r="BC123" s="253"/>
      <c r="BD123" s="253"/>
      <c r="BE123" s="253"/>
      <c r="BF123" s="253"/>
      <c r="BG123" s="253"/>
      <c r="BH123" s="253"/>
      <c r="BI123" s="253"/>
      <c r="BJ123" s="253"/>
      <c r="BK123" s="253"/>
      <c r="BL123" s="253"/>
      <c r="BM123" s="253"/>
      <c r="BN123" s="253"/>
      <c r="BO123" s="1045" t="s">
        <v>481</v>
      </c>
      <c r="BP123" s="1076"/>
      <c r="BQ123" s="1135">
        <v>163722725</v>
      </c>
      <c r="BR123" s="1136"/>
      <c r="BS123" s="1136"/>
      <c r="BT123" s="1136"/>
      <c r="BU123" s="1136"/>
      <c r="BV123" s="1136">
        <v>161751104</v>
      </c>
      <c r="BW123" s="1136"/>
      <c r="BX123" s="1136"/>
      <c r="BY123" s="1136"/>
      <c r="BZ123" s="1136"/>
      <c r="CA123" s="1136">
        <v>157630710</v>
      </c>
      <c r="CB123" s="1136"/>
      <c r="CC123" s="1136"/>
      <c r="CD123" s="1136"/>
      <c r="CE123" s="1136"/>
      <c r="CF123" s="1069"/>
      <c r="CG123" s="1070"/>
      <c r="CH123" s="1070"/>
      <c r="CI123" s="1070"/>
      <c r="CJ123" s="1071"/>
      <c r="CK123" s="1080"/>
      <c r="CL123" s="1081"/>
      <c r="CM123" s="1081"/>
      <c r="CN123" s="1081"/>
      <c r="CO123" s="1082"/>
      <c r="CP123" s="1090" t="s">
        <v>482</v>
      </c>
      <c r="CQ123" s="1091"/>
      <c r="CR123" s="1091"/>
      <c r="CS123" s="1091"/>
      <c r="CT123" s="1091"/>
      <c r="CU123" s="1091"/>
      <c r="CV123" s="1091"/>
      <c r="CW123" s="1091"/>
      <c r="CX123" s="1091"/>
      <c r="CY123" s="1091"/>
      <c r="CZ123" s="1091"/>
      <c r="DA123" s="1091"/>
      <c r="DB123" s="1091"/>
      <c r="DC123" s="1091"/>
      <c r="DD123" s="1091"/>
      <c r="DE123" s="1091"/>
      <c r="DF123" s="1092"/>
      <c r="DG123" s="1028">
        <v>459625</v>
      </c>
      <c r="DH123" s="1029"/>
      <c r="DI123" s="1029"/>
      <c r="DJ123" s="1029"/>
      <c r="DK123" s="1030"/>
      <c r="DL123" s="1031">
        <v>398754</v>
      </c>
      <c r="DM123" s="1029"/>
      <c r="DN123" s="1029"/>
      <c r="DO123" s="1029"/>
      <c r="DP123" s="1030"/>
      <c r="DQ123" s="1031">
        <v>355831</v>
      </c>
      <c r="DR123" s="1029"/>
      <c r="DS123" s="1029"/>
      <c r="DT123" s="1029"/>
      <c r="DU123" s="1030"/>
      <c r="DV123" s="1032">
        <v>0.6</v>
      </c>
      <c r="DW123" s="1033"/>
      <c r="DX123" s="1033"/>
      <c r="DY123" s="1033"/>
      <c r="DZ123" s="1034"/>
    </row>
    <row r="124" spans="1:130" s="222" customFormat="1" ht="26.25" customHeight="1" thickBot="1" x14ac:dyDescent="0.2">
      <c r="A124" s="1129"/>
      <c r="B124" s="1016"/>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448</v>
      </c>
      <c r="AG124" s="1029"/>
      <c r="AH124" s="1029"/>
      <c r="AI124" s="1029"/>
      <c r="AJ124" s="1030"/>
      <c r="AK124" s="1031" t="s">
        <v>448</v>
      </c>
      <c r="AL124" s="1029"/>
      <c r="AM124" s="1029"/>
      <c r="AN124" s="1029"/>
      <c r="AO124" s="1030"/>
      <c r="AP124" s="1032" t="s">
        <v>448</v>
      </c>
      <c r="AQ124" s="1033"/>
      <c r="AR124" s="1033"/>
      <c r="AS124" s="1033"/>
      <c r="AT124" s="1034"/>
      <c r="AU124" s="1131" t="s">
        <v>483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91.2</v>
      </c>
      <c r="BR124" s="1098"/>
      <c r="BS124" s="1098"/>
      <c r="BT124" s="1098"/>
      <c r="BU124" s="1098"/>
      <c r="BV124" s="1098">
        <v>87</v>
      </c>
      <c r="BW124" s="1098"/>
      <c r="BX124" s="1098"/>
      <c r="BY124" s="1098"/>
      <c r="BZ124" s="1098"/>
      <c r="CA124" s="1098">
        <v>83.6</v>
      </c>
      <c r="CB124" s="1098"/>
      <c r="CC124" s="1098"/>
      <c r="CD124" s="1098"/>
      <c r="CE124" s="1098"/>
      <c r="CF124" s="1099"/>
      <c r="CG124" s="1100"/>
      <c r="CH124" s="1100"/>
      <c r="CI124" s="1100"/>
      <c r="CJ124" s="1101"/>
      <c r="CK124" s="1083"/>
      <c r="CL124" s="1083"/>
      <c r="CM124" s="1083"/>
      <c r="CN124" s="1083"/>
      <c r="CO124" s="1084"/>
      <c r="CP124" s="1090" t="s">
        <v>484</v>
      </c>
      <c r="CQ124" s="1091"/>
      <c r="CR124" s="1091"/>
      <c r="CS124" s="1091"/>
      <c r="CT124" s="1091"/>
      <c r="CU124" s="1091"/>
      <c r="CV124" s="1091"/>
      <c r="CW124" s="1091"/>
      <c r="CX124" s="1091"/>
      <c r="CY124" s="1091"/>
      <c r="CZ124" s="1091"/>
      <c r="DA124" s="1091"/>
      <c r="DB124" s="1091"/>
      <c r="DC124" s="1091"/>
      <c r="DD124" s="1091"/>
      <c r="DE124" s="1091"/>
      <c r="DF124" s="1092"/>
      <c r="DG124" s="1075">
        <v>298710</v>
      </c>
      <c r="DH124" s="1054"/>
      <c r="DI124" s="1054"/>
      <c r="DJ124" s="1054"/>
      <c r="DK124" s="1055"/>
      <c r="DL124" s="1053">
        <v>229048</v>
      </c>
      <c r="DM124" s="1054"/>
      <c r="DN124" s="1054"/>
      <c r="DO124" s="1054"/>
      <c r="DP124" s="1055"/>
      <c r="DQ124" s="1053">
        <v>181024</v>
      </c>
      <c r="DR124" s="1054"/>
      <c r="DS124" s="1054"/>
      <c r="DT124" s="1054"/>
      <c r="DU124" s="1055"/>
      <c r="DV124" s="1056">
        <v>0.3</v>
      </c>
      <c r="DW124" s="1057"/>
      <c r="DX124" s="1057"/>
      <c r="DY124" s="1057"/>
      <c r="DZ124" s="1058"/>
    </row>
    <row r="125" spans="1:130" s="222" customFormat="1" ht="26.25" customHeight="1" x14ac:dyDescent="0.15">
      <c r="A125" s="1129"/>
      <c r="B125" s="1016"/>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485</v>
      </c>
      <c r="AB125" s="1029"/>
      <c r="AC125" s="1029"/>
      <c r="AD125" s="1029"/>
      <c r="AE125" s="1030"/>
      <c r="AF125" s="1031" t="s">
        <v>124</v>
      </c>
      <c r="AG125" s="1029"/>
      <c r="AH125" s="1029"/>
      <c r="AI125" s="1029"/>
      <c r="AJ125" s="1030"/>
      <c r="AK125" s="1031" t="s">
        <v>486</v>
      </c>
      <c r="AL125" s="1029"/>
      <c r="AM125" s="1029"/>
      <c r="AN125" s="1029"/>
      <c r="AO125" s="1030"/>
      <c r="AP125" s="1032" t="s">
        <v>487</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485</v>
      </c>
      <c r="DH125" s="997"/>
      <c r="DI125" s="997"/>
      <c r="DJ125" s="997"/>
      <c r="DK125" s="997"/>
      <c r="DL125" s="997" t="s">
        <v>124</v>
      </c>
      <c r="DM125" s="997"/>
      <c r="DN125" s="997"/>
      <c r="DO125" s="997"/>
      <c r="DP125" s="997"/>
      <c r="DQ125" s="997" t="s">
        <v>490</v>
      </c>
      <c r="DR125" s="997"/>
      <c r="DS125" s="997"/>
      <c r="DT125" s="997"/>
      <c r="DU125" s="997"/>
      <c r="DV125" s="998" t="s">
        <v>124</v>
      </c>
      <c r="DW125" s="998"/>
      <c r="DX125" s="998"/>
      <c r="DY125" s="998"/>
      <c r="DZ125" s="999"/>
    </row>
    <row r="126" spans="1:130" s="222" customFormat="1" ht="26.25" customHeight="1" thickBot="1" x14ac:dyDescent="0.2">
      <c r="A126" s="1129"/>
      <c r="B126" s="1016"/>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491</v>
      </c>
      <c r="AG126" s="1029"/>
      <c r="AH126" s="1029"/>
      <c r="AI126" s="1029"/>
      <c r="AJ126" s="1030"/>
      <c r="AK126" s="1031" t="s">
        <v>124</v>
      </c>
      <c r="AL126" s="1029"/>
      <c r="AM126" s="1029"/>
      <c r="AN126" s="1029"/>
      <c r="AO126" s="1030"/>
      <c r="AP126" s="1032" t="s">
        <v>492</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493</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494</v>
      </c>
      <c r="DM126" s="990"/>
      <c r="DN126" s="990"/>
      <c r="DO126" s="990"/>
      <c r="DP126" s="990"/>
      <c r="DQ126" s="990" t="s">
        <v>124</v>
      </c>
      <c r="DR126" s="990"/>
      <c r="DS126" s="990"/>
      <c r="DT126" s="990"/>
      <c r="DU126" s="990"/>
      <c r="DV126" s="991" t="s">
        <v>490</v>
      </c>
      <c r="DW126" s="991"/>
      <c r="DX126" s="991"/>
      <c r="DY126" s="991"/>
      <c r="DZ126" s="992"/>
    </row>
    <row r="127" spans="1:130" s="222" customFormat="1" ht="26.25" customHeight="1" x14ac:dyDescent="0.15">
      <c r="A127" s="1130"/>
      <c r="B127" s="1018"/>
      <c r="C127" s="1072" t="s">
        <v>495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9195</v>
      </c>
      <c r="AB127" s="1029"/>
      <c r="AC127" s="1029"/>
      <c r="AD127" s="1029"/>
      <c r="AE127" s="1030"/>
      <c r="AF127" s="1031">
        <v>9254</v>
      </c>
      <c r="AG127" s="1029"/>
      <c r="AH127" s="1029"/>
      <c r="AI127" s="1029"/>
      <c r="AJ127" s="1030"/>
      <c r="AK127" s="1031">
        <v>7156</v>
      </c>
      <c r="AL127" s="1029"/>
      <c r="AM127" s="1029"/>
      <c r="AN127" s="1029"/>
      <c r="AO127" s="1030"/>
      <c r="AP127" s="1032">
        <v>0</v>
      </c>
      <c r="AQ127" s="1033"/>
      <c r="AR127" s="1033"/>
      <c r="AS127" s="1033"/>
      <c r="AT127" s="1034"/>
      <c r="AU127" s="258"/>
      <c r="AV127" s="258"/>
      <c r="AW127" s="258"/>
      <c r="AX127" s="1102" t="s">
        <v>496</v>
      </c>
      <c r="AY127" s="1103"/>
      <c r="AZ127" s="1103"/>
      <c r="BA127" s="1103"/>
      <c r="BB127" s="1103"/>
      <c r="BC127" s="1103"/>
      <c r="BD127" s="1103"/>
      <c r="BE127" s="1104"/>
      <c r="BF127" s="1105" t="s">
        <v>497</v>
      </c>
      <c r="BG127" s="1103"/>
      <c r="BH127" s="1103"/>
      <c r="BI127" s="1103"/>
      <c r="BJ127" s="1103"/>
      <c r="BK127" s="1103"/>
      <c r="BL127" s="1104"/>
      <c r="BM127" s="1105" t="s">
        <v>498</v>
      </c>
      <c r="BN127" s="1103"/>
      <c r="BO127" s="1103"/>
      <c r="BP127" s="1103"/>
      <c r="BQ127" s="1103"/>
      <c r="BR127" s="1103"/>
      <c r="BS127" s="1104"/>
      <c r="BT127" s="1105" t="s">
        <v>499</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500</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501</v>
      </c>
      <c r="DW127" s="991"/>
      <c r="DX127" s="991"/>
      <c r="DY127" s="991"/>
      <c r="DZ127" s="992"/>
    </row>
    <row r="128" spans="1:130" s="222" customFormat="1" ht="26.25" customHeight="1" thickBot="1" x14ac:dyDescent="0.2">
      <c r="A128" s="1113" t="s">
        <v>502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503</v>
      </c>
      <c r="X128" s="1115"/>
      <c r="Y128" s="1115"/>
      <c r="Z128" s="1116"/>
      <c r="AA128" s="1117">
        <v>519728</v>
      </c>
      <c r="AB128" s="1118"/>
      <c r="AC128" s="1118"/>
      <c r="AD128" s="1118"/>
      <c r="AE128" s="1119"/>
      <c r="AF128" s="1120">
        <v>566459</v>
      </c>
      <c r="AG128" s="1118"/>
      <c r="AH128" s="1118"/>
      <c r="AI128" s="1118"/>
      <c r="AJ128" s="1119"/>
      <c r="AK128" s="1120">
        <v>651265</v>
      </c>
      <c r="AL128" s="1118"/>
      <c r="AM128" s="1118"/>
      <c r="AN128" s="1118"/>
      <c r="AO128" s="1119"/>
      <c r="AP128" s="1121"/>
      <c r="AQ128" s="1122"/>
      <c r="AR128" s="1122"/>
      <c r="AS128" s="1122"/>
      <c r="AT128" s="1123"/>
      <c r="AU128" s="258"/>
      <c r="AV128" s="258"/>
      <c r="AW128" s="258"/>
      <c r="AX128" s="958" t="s">
        <v>504</v>
      </c>
      <c r="AY128" s="959"/>
      <c r="AZ128" s="959"/>
      <c r="BA128" s="959"/>
      <c r="BB128" s="959"/>
      <c r="BC128" s="959"/>
      <c r="BD128" s="959"/>
      <c r="BE128" s="960"/>
      <c r="BF128" s="1124" t="s">
        <v>124</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505</v>
      </c>
      <c r="CQ128" s="1107"/>
      <c r="CR128" s="1107"/>
      <c r="CS128" s="1107"/>
      <c r="CT128" s="1107"/>
      <c r="CU128" s="1107"/>
      <c r="CV128" s="1107"/>
      <c r="CW128" s="1107"/>
      <c r="CX128" s="1107"/>
      <c r="CY128" s="1107"/>
      <c r="CZ128" s="1107"/>
      <c r="DA128" s="1107"/>
      <c r="DB128" s="1107"/>
      <c r="DC128" s="1107"/>
      <c r="DD128" s="1107"/>
      <c r="DE128" s="1107"/>
      <c r="DF128" s="1108"/>
      <c r="DG128" s="1109">
        <v>44478</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2"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506</v>
      </c>
      <c r="X129" s="1144"/>
      <c r="Y129" s="1144"/>
      <c r="Z129" s="1145"/>
      <c r="AA129" s="1028">
        <v>73295798</v>
      </c>
      <c r="AB129" s="1029"/>
      <c r="AC129" s="1029"/>
      <c r="AD129" s="1029"/>
      <c r="AE129" s="1030"/>
      <c r="AF129" s="1031">
        <v>72258878</v>
      </c>
      <c r="AG129" s="1029"/>
      <c r="AH129" s="1029"/>
      <c r="AI129" s="1029"/>
      <c r="AJ129" s="1030"/>
      <c r="AK129" s="1031">
        <v>72001781</v>
      </c>
      <c r="AL129" s="1029"/>
      <c r="AM129" s="1029"/>
      <c r="AN129" s="1029"/>
      <c r="AO129" s="1030"/>
      <c r="AP129" s="1146"/>
      <c r="AQ129" s="1147"/>
      <c r="AR129" s="1147"/>
      <c r="AS129" s="1147"/>
      <c r="AT129" s="1148"/>
      <c r="AU129" s="260"/>
      <c r="AV129" s="260"/>
      <c r="AW129" s="260"/>
      <c r="AX129" s="1137" t="s">
        <v>507</v>
      </c>
      <c r="AY129" s="1020"/>
      <c r="AZ129" s="1020"/>
      <c r="BA129" s="1020"/>
      <c r="BB129" s="1020"/>
      <c r="BC129" s="1020"/>
      <c r="BD129" s="1020"/>
      <c r="BE129" s="1021"/>
      <c r="BF129" s="1138" t="s">
        <v>487</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0" t="s">
        <v>508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509</v>
      </c>
      <c r="X130" s="1144"/>
      <c r="Y130" s="1144"/>
      <c r="Z130" s="1145"/>
      <c r="AA130" s="1028">
        <v>12166425</v>
      </c>
      <c r="AB130" s="1029"/>
      <c r="AC130" s="1029"/>
      <c r="AD130" s="1029"/>
      <c r="AE130" s="1030"/>
      <c r="AF130" s="1031">
        <v>11945019</v>
      </c>
      <c r="AG130" s="1029"/>
      <c r="AH130" s="1029"/>
      <c r="AI130" s="1029"/>
      <c r="AJ130" s="1030"/>
      <c r="AK130" s="1031">
        <v>11907674</v>
      </c>
      <c r="AL130" s="1029"/>
      <c r="AM130" s="1029"/>
      <c r="AN130" s="1029"/>
      <c r="AO130" s="1030"/>
      <c r="AP130" s="1146"/>
      <c r="AQ130" s="1147"/>
      <c r="AR130" s="1147"/>
      <c r="AS130" s="1147"/>
      <c r="AT130" s="1148"/>
      <c r="AU130" s="260"/>
      <c r="AV130" s="260"/>
      <c r="AW130" s="260"/>
      <c r="AX130" s="1137" t="s">
        <v>510</v>
      </c>
      <c r="AY130" s="1020"/>
      <c r="AZ130" s="1020"/>
      <c r="BA130" s="1020"/>
      <c r="BB130" s="1020"/>
      <c r="BC130" s="1020"/>
      <c r="BD130" s="1020"/>
      <c r="BE130" s="1021"/>
      <c r="BF130" s="1174">
        <v>10.199999999999999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511</v>
      </c>
      <c r="X131" s="1182"/>
      <c r="Y131" s="1182"/>
      <c r="Z131" s="1183"/>
      <c r="AA131" s="1075">
        <v>61129373</v>
      </c>
      <c r="AB131" s="1054"/>
      <c r="AC131" s="1054"/>
      <c r="AD131" s="1054"/>
      <c r="AE131" s="1055"/>
      <c r="AF131" s="1053">
        <v>60313859</v>
      </c>
      <c r="AG131" s="1054"/>
      <c r="AH131" s="1054"/>
      <c r="AI131" s="1054"/>
      <c r="AJ131" s="1055"/>
      <c r="AK131" s="1053">
        <v>60094107</v>
      </c>
      <c r="AL131" s="1054"/>
      <c r="AM131" s="1054"/>
      <c r="AN131" s="1054"/>
      <c r="AO131" s="1055"/>
      <c r="AP131" s="1184"/>
      <c r="AQ131" s="1185"/>
      <c r="AR131" s="1185"/>
      <c r="AS131" s="1185"/>
      <c r="AT131" s="1186"/>
      <c r="AU131" s="260"/>
      <c r="AV131" s="260"/>
      <c r="AW131" s="260"/>
      <c r="AX131" s="1156" t="s">
        <v>512</v>
      </c>
      <c r="AY131" s="1107"/>
      <c r="AZ131" s="1107"/>
      <c r="BA131" s="1107"/>
      <c r="BB131" s="1107"/>
      <c r="BC131" s="1107"/>
      <c r="BD131" s="1107"/>
      <c r="BE131" s="1108"/>
      <c r="BF131" s="1157">
        <v>83.6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3" t="s">
        <v>513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514</v>
      </c>
      <c r="W132" s="1167"/>
      <c r="X132" s="1167"/>
      <c r="Y132" s="1167"/>
      <c r="Z132" s="1168"/>
      <c r="AA132" s="1169">
        <v>11.21636075</v>
      </c>
      <c r="AB132" s="1170"/>
      <c r="AC132" s="1170"/>
      <c r="AD132" s="1170"/>
      <c r="AE132" s="1171"/>
      <c r="AF132" s="1172">
        <v>10.30921268</v>
      </c>
      <c r="AG132" s="1170"/>
      <c r="AH132" s="1170"/>
      <c r="AI132" s="1170"/>
      <c r="AJ132" s="1171"/>
      <c r="AK132" s="1172">
        <v>9.2034149040000006</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515</v>
      </c>
      <c r="W133" s="1150"/>
      <c r="X133" s="1150"/>
      <c r="Y133" s="1150"/>
      <c r="Z133" s="1151"/>
      <c r="AA133" s="1152">
        <v>11.5</v>
      </c>
      <c r="AB133" s="1153"/>
      <c r="AC133" s="1153"/>
      <c r="AD133" s="1153"/>
      <c r="AE133" s="1154"/>
      <c r="AF133" s="1152">
        <v>10.6</v>
      </c>
      <c r="AG133" s="1153"/>
      <c r="AH133" s="1153"/>
      <c r="AI133" s="1153"/>
      <c r="AJ133" s="1154"/>
      <c r="AK133" s="1152">
        <v>10.199999999999999</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4eW5q3d9x+zUZrpTQUZKKJ85W+S4nBdGc+LSD68YwXS7Livy+a8k3H0BNs1BoOJtK6bjo+7h0v+WpavM6uER+w==" saltValue="SIpwrXvWrsAwSms+TOn4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7" zoomScaleNormal="85" zoomScaleSheetLayoutView="100" workbookViewId="0">
      <selection activeCell="CT74" sqref="CT74"/>
    </sheetView>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516</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tdHvq3yfjnDL3GT4kB7T/9DOria/DACUGmZ6Pj7BioGMsEjClwW6RFPIbNbvzROXQygSSADecXG5VI3sYgEA==" saltValue="ChvcAQxcPgH76LvGiNSL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5"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GIOkNmWWWFrdoznTeWYliHZyAM3xtmpOeDpPJ+5I8WIl2/1886fx4Z+O+S8LKzYfUzpQ31dlxUipKqNaPBJmQ==" saltValue="JGjILby/Yyhq6U89edMCM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N1"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517</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518</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519</v>
      </c>
      <c r="AP7" s="279"/>
      <c r="AQ7" s="280" t="s">
        <v>520</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521</v>
      </c>
      <c r="AQ8" s="286" t="s">
        <v>522</v>
      </c>
      <c r="AR8" s="287" t="s">
        <v>523</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524</v>
      </c>
      <c r="AL9" s="1193"/>
      <c r="AM9" s="1193"/>
      <c r="AN9" s="1194"/>
      <c r="AO9" s="288">
        <v>21639786</v>
      </c>
      <c r="AP9" s="288">
        <v>69275</v>
      </c>
      <c r="AQ9" s="289">
        <v>57800</v>
      </c>
      <c r="AR9" s="290">
        <v>19.899999999999999</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525</v>
      </c>
      <c r="AL10" s="1193"/>
      <c r="AM10" s="1193"/>
      <c r="AN10" s="1194"/>
      <c r="AO10" s="291">
        <v>471220</v>
      </c>
      <c r="AP10" s="291">
        <v>1509</v>
      </c>
      <c r="AQ10" s="292">
        <v>2573</v>
      </c>
      <c r="AR10" s="293">
        <v>-41.4</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526</v>
      </c>
      <c r="AL11" s="1193"/>
      <c r="AM11" s="1193"/>
      <c r="AN11" s="1194"/>
      <c r="AO11" s="291">
        <v>50360</v>
      </c>
      <c r="AP11" s="291">
        <v>161</v>
      </c>
      <c r="AQ11" s="292">
        <v>1586</v>
      </c>
      <c r="AR11" s="293">
        <v>-89.8</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527</v>
      </c>
      <c r="AL12" s="1193"/>
      <c r="AM12" s="1193"/>
      <c r="AN12" s="1194"/>
      <c r="AO12" s="291">
        <v>25529</v>
      </c>
      <c r="AP12" s="291">
        <v>82</v>
      </c>
      <c r="AQ12" s="292">
        <v>532</v>
      </c>
      <c r="AR12" s="293">
        <v>-84.6</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528</v>
      </c>
      <c r="AL13" s="1193"/>
      <c r="AM13" s="1193"/>
      <c r="AN13" s="1194"/>
      <c r="AO13" s="291">
        <v>13140</v>
      </c>
      <c r="AP13" s="291">
        <v>42</v>
      </c>
      <c r="AQ13" s="292">
        <v>18</v>
      </c>
      <c r="AR13" s="293">
        <v>133.30000000000001</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529</v>
      </c>
      <c r="AL14" s="1193"/>
      <c r="AM14" s="1193"/>
      <c r="AN14" s="1194"/>
      <c r="AO14" s="291">
        <v>721712</v>
      </c>
      <c r="AP14" s="291">
        <v>2310</v>
      </c>
      <c r="AQ14" s="292">
        <v>1833</v>
      </c>
      <c r="AR14" s="293">
        <v>26</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530</v>
      </c>
      <c r="AL15" s="1193"/>
      <c r="AM15" s="1193"/>
      <c r="AN15" s="1194"/>
      <c r="AO15" s="291">
        <v>385951</v>
      </c>
      <c r="AP15" s="291">
        <v>1236</v>
      </c>
      <c r="AQ15" s="292">
        <v>1281</v>
      </c>
      <c r="AR15" s="293">
        <v>-3.5</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531</v>
      </c>
      <c r="AL16" s="1196"/>
      <c r="AM16" s="1196"/>
      <c r="AN16" s="1197"/>
      <c r="AO16" s="291">
        <v>-2587980</v>
      </c>
      <c r="AP16" s="291">
        <v>-8285</v>
      </c>
      <c r="AQ16" s="292">
        <v>-4437</v>
      </c>
      <c r="AR16" s="293">
        <v>86.7</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182</v>
      </c>
      <c r="AL17" s="1196"/>
      <c r="AM17" s="1196"/>
      <c r="AN17" s="1197"/>
      <c r="AO17" s="291">
        <v>20719718</v>
      </c>
      <c r="AP17" s="291">
        <v>66330</v>
      </c>
      <c r="AQ17" s="292">
        <v>61185</v>
      </c>
      <c r="AR17" s="293">
        <v>8.4</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532</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533</v>
      </c>
      <c r="AP20" s="299" t="s">
        <v>534</v>
      </c>
      <c r="AQ20" s="300" t="s">
        <v>535</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536</v>
      </c>
      <c r="AL21" s="1188"/>
      <c r="AM21" s="1188"/>
      <c r="AN21" s="1189"/>
      <c r="AO21" s="303">
        <v>7.18</v>
      </c>
      <c r="AP21" s="304">
        <v>6.2</v>
      </c>
      <c r="AQ21" s="305">
        <v>0.98</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537</v>
      </c>
      <c r="AL22" s="1188"/>
      <c r="AM22" s="1188"/>
      <c r="AN22" s="1189"/>
      <c r="AO22" s="308">
        <v>99.1</v>
      </c>
      <c r="AP22" s="309">
        <v>100.2</v>
      </c>
      <c r="AQ22" s="310">
        <v>-1.1000000000000001</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538</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539</v>
      </c>
      <c r="AO27" s="269"/>
      <c r="AP27" s="269"/>
      <c r="AQ27" s="269"/>
      <c r="AR27" s="269"/>
      <c r="AS27" s="269"/>
      <c r="AT27" s="269"/>
    </row>
    <row r="28" spans="1:46" ht="17.25" x14ac:dyDescent="0.15">
      <c r="A28" s="270" t="s">
        <v>540</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541</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519</v>
      </c>
      <c r="AP30" s="279"/>
      <c r="AQ30" s="280" t="s">
        <v>520</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521</v>
      </c>
      <c r="AQ31" s="286" t="s">
        <v>522</v>
      </c>
      <c r="AR31" s="287" t="s">
        <v>523</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542</v>
      </c>
      <c r="AL32" s="1204"/>
      <c r="AM32" s="1204"/>
      <c r="AN32" s="1205"/>
      <c r="AO32" s="318">
        <v>14442625</v>
      </c>
      <c r="AP32" s="318">
        <v>46235</v>
      </c>
      <c r="AQ32" s="319">
        <v>37891</v>
      </c>
      <c r="AR32" s="320">
        <v>22</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543</v>
      </c>
      <c r="AL33" s="1204"/>
      <c r="AM33" s="1204"/>
      <c r="AN33" s="1205"/>
      <c r="AO33" s="318" t="s">
        <v>544</v>
      </c>
      <c r="AP33" s="318" t="s">
        <v>544</v>
      </c>
      <c r="AQ33" s="319">
        <v>3</v>
      </c>
      <c r="AR33" s="320" t="s">
        <v>544</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545</v>
      </c>
      <c r="AL34" s="1204"/>
      <c r="AM34" s="1204"/>
      <c r="AN34" s="1205"/>
      <c r="AO34" s="318" t="s">
        <v>544</v>
      </c>
      <c r="AP34" s="318" t="s">
        <v>544</v>
      </c>
      <c r="AQ34" s="319">
        <v>103</v>
      </c>
      <c r="AR34" s="320" t="s">
        <v>544</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546</v>
      </c>
      <c r="AL35" s="1204"/>
      <c r="AM35" s="1204"/>
      <c r="AN35" s="1205"/>
      <c r="AO35" s="318">
        <v>3639868</v>
      </c>
      <c r="AP35" s="318">
        <v>11652</v>
      </c>
      <c r="AQ35" s="319">
        <v>9138</v>
      </c>
      <c r="AR35" s="320">
        <v>27.5</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547</v>
      </c>
      <c r="AL36" s="1204"/>
      <c r="AM36" s="1204"/>
      <c r="AN36" s="1205"/>
      <c r="AO36" s="318" t="s">
        <v>544</v>
      </c>
      <c r="AP36" s="318" t="s">
        <v>544</v>
      </c>
      <c r="AQ36" s="319">
        <v>348</v>
      </c>
      <c r="AR36" s="320" t="s">
        <v>544</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548</v>
      </c>
      <c r="AL37" s="1204"/>
      <c r="AM37" s="1204"/>
      <c r="AN37" s="1205"/>
      <c r="AO37" s="318">
        <v>7156</v>
      </c>
      <c r="AP37" s="318">
        <v>23</v>
      </c>
      <c r="AQ37" s="319">
        <v>851</v>
      </c>
      <c r="AR37" s="320">
        <v>-97.3</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549</v>
      </c>
      <c r="AL38" s="1207"/>
      <c r="AM38" s="1207"/>
      <c r="AN38" s="1208"/>
      <c r="AO38" s="321" t="s">
        <v>544</v>
      </c>
      <c r="AP38" s="321" t="s">
        <v>544</v>
      </c>
      <c r="AQ38" s="322">
        <v>1</v>
      </c>
      <c r="AR38" s="310" t="s">
        <v>544</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550</v>
      </c>
      <c r="AL39" s="1207"/>
      <c r="AM39" s="1207"/>
      <c r="AN39" s="1208"/>
      <c r="AO39" s="318">
        <v>-651265</v>
      </c>
      <c r="AP39" s="318">
        <v>-2085</v>
      </c>
      <c r="AQ39" s="319">
        <v>-8418</v>
      </c>
      <c r="AR39" s="320">
        <v>-75.2</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551</v>
      </c>
      <c r="AL40" s="1204"/>
      <c r="AM40" s="1204"/>
      <c r="AN40" s="1205"/>
      <c r="AO40" s="318">
        <v>-11907674</v>
      </c>
      <c r="AP40" s="318">
        <v>-38120</v>
      </c>
      <c r="AQ40" s="319">
        <v>-29250</v>
      </c>
      <c r="AR40" s="320">
        <v>30.3</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294</v>
      </c>
      <c r="AL41" s="1210"/>
      <c r="AM41" s="1210"/>
      <c r="AN41" s="1211"/>
      <c r="AO41" s="318">
        <v>5530710</v>
      </c>
      <c r="AP41" s="318">
        <v>17705</v>
      </c>
      <c r="AQ41" s="319">
        <v>10666</v>
      </c>
      <c r="AR41" s="320">
        <v>66</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552</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553</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554</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519</v>
      </c>
      <c r="AN49" s="1200" t="s">
        <v>555</v>
      </c>
      <c r="AO49" s="1201"/>
      <c r="AP49" s="1201"/>
      <c r="AQ49" s="1201"/>
      <c r="AR49" s="1202"/>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556</v>
      </c>
      <c r="AO50" s="335" t="s">
        <v>557</v>
      </c>
      <c r="AP50" s="336" t="s">
        <v>558</v>
      </c>
      <c r="AQ50" s="337" t="s">
        <v>559</v>
      </c>
      <c r="AR50" s="338" t="s">
        <v>560</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561</v>
      </c>
      <c r="AL51" s="331"/>
      <c r="AM51" s="339">
        <v>9639470</v>
      </c>
      <c r="AN51" s="340">
        <v>30056</v>
      </c>
      <c r="AO51" s="341">
        <v>-37.9</v>
      </c>
      <c r="AP51" s="342">
        <v>47677</v>
      </c>
      <c r="AQ51" s="343">
        <v>14.3</v>
      </c>
      <c r="AR51" s="344">
        <v>-52.2</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562</v>
      </c>
      <c r="AM52" s="347">
        <v>3533821</v>
      </c>
      <c r="AN52" s="348">
        <v>11018</v>
      </c>
      <c r="AO52" s="349">
        <v>-53.2</v>
      </c>
      <c r="AP52" s="350">
        <v>23360</v>
      </c>
      <c r="AQ52" s="351">
        <v>2.7</v>
      </c>
      <c r="AR52" s="352">
        <v>-55.9</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563</v>
      </c>
      <c r="AL53" s="331"/>
      <c r="AM53" s="339">
        <v>15338098</v>
      </c>
      <c r="AN53" s="340">
        <v>48069</v>
      </c>
      <c r="AO53" s="341">
        <v>59.9</v>
      </c>
      <c r="AP53" s="342">
        <v>51613</v>
      </c>
      <c r="AQ53" s="343">
        <v>8.3000000000000007</v>
      </c>
      <c r="AR53" s="344">
        <v>51.6</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562</v>
      </c>
      <c r="AM54" s="347">
        <v>7756025</v>
      </c>
      <c r="AN54" s="348">
        <v>24307</v>
      </c>
      <c r="AO54" s="349">
        <v>120.6</v>
      </c>
      <c r="AP54" s="350">
        <v>25872</v>
      </c>
      <c r="AQ54" s="351">
        <v>10.8</v>
      </c>
      <c r="AR54" s="352">
        <v>109.8</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564</v>
      </c>
      <c r="AL55" s="331"/>
      <c r="AM55" s="339">
        <v>22353527</v>
      </c>
      <c r="AN55" s="340">
        <v>70493</v>
      </c>
      <c r="AO55" s="341">
        <v>46.6</v>
      </c>
      <c r="AP55" s="342">
        <v>50880</v>
      </c>
      <c r="AQ55" s="343">
        <v>-1.4</v>
      </c>
      <c r="AR55" s="344">
        <v>48</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562</v>
      </c>
      <c r="AM56" s="347">
        <v>14484594</v>
      </c>
      <c r="AN56" s="348">
        <v>45678</v>
      </c>
      <c r="AO56" s="349">
        <v>87.9</v>
      </c>
      <c r="AP56" s="350">
        <v>27819</v>
      </c>
      <c r="AQ56" s="351">
        <v>7.5</v>
      </c>
      <c r="AR56" s="352">
        <v>80.400000000000006</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565</v>
      </c>
      <c r="AL57" s="331"/>
      <c r="AM57" s="339">
        <v>15398999</v>
      </c>
      <c r="AN57" s="340">
        <v>48906</v>
      </c>
      <c r="AO57" s="341">
        <v>-30.6</v>
      </c>
      <c r="AP57" s="342">
        <v>46395</v>
      </c>
      <c r="AQ57" s="343">
        <v>-8.8000000000000007</v>
      </c>
      <c r="AR57" s="344">
        <v>-21.8</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562</v>
      </c>
      <c r="AM58" s="347">
        <v>7390940</v>
      </c>
      <c r="AN58" s="348">
        <v>23473</v>
      </c>
      <c r="AO58" s="349">
        <v>-48.6</v>
      </c>
      <c r="AP58" s="350">
        <v>26304</v>
      </c>
      <c r="AQ58" s="351">
        <v>-5.4</v>
      </c>
      <c r="AR58" s="352">
        <v>-43.2</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566</v>
      </c>
      <c r="AL59" s="331"/>
      <c r="AM59" s="339">
        <v>13783365</v>
      </c>
      <c r="AN59" s="340">
        <v>44125</v>
      </c>
      <c r="AO59" s="341">
        <v>-9.8000000000000007</v>
      </c>
      <c r="AP59" s="342">
        <v>48088</v>
      </c>
      <c r="AQ59" s="343">
        <v>3.6</v>
      </c>
      <c r="AR59" s="344">
        <v>-13.4</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562</v>
      </c>
      <c r="AM60" s="347">
        <v>6044161</v>
      </c>
      <c r="AN60" s="348">
        <v>19349</v>
      </c>
      <c r="AO60" s="349">
        <v>-17.600000000000001</v>
      </c>
      <c r="AP60" s="350">
        <v>25183</v>
      </c>
      <c r="AQ60" s="351">
        <v>-4.3</v>
      </c>
      <c r="AR60" s="352">
        <v>-13.3</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567</v>
      </c>
      <c r="AL61" s="353"/>
      <c r="AM61" s="354">
        <v>15302692</v>
      </c>
      <c r="AN61" s="355">
        <v>48330</v>
      </c>
      <c r="AO61" s="356">
        <v>5.6</v>
      </c>
      <c r="AP61" s="357">
        <v>48931</v>
      </c>
      <c r="AQ61" s="358">
        <v>3.2</v>
      </c>
      <c r="AR61" s="344">
        <v>2.4</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562</v>
      </c>
      <c r="AM62" s="347">
        <v>7841908</v>
      </c>
      <c r="AN62" s="348">
        <v>24765</v>
      </c>
      <c r="AO62" s="349">
        <v>17.8</v>
      </c>
      <c r="AP62" s="350">
        <v>25708</v>
      </c>
      <c r="AQ62" s="351">
        <v>2.2999999999999998</v>
      </c>
      <c r="AR62" s="352">
        <v>15.5</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HhCgpYsySYiXZo+3slz7gewcUeGYC7Hzt4/H/BFQXrSamL7rB/QNohMoy0B0vqS8vEFGghbWIxSCgfbhbaE0KQ==" saltValue="ahndV3jw7wuU9kNeQwWO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85" zoomScaleNormal="85" zoomScaleSheetLayoutView="55" workbookViewId="0">
      <selection activeCell="BG103" sqref="BG103"/>
    </sheetView>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X1OQjgLCM0XgBz05CyTgqPnqqOHWzt47H3wQ1n7BfrpkV+V/i6u7qhxnI54SMyKVSFvjyu2/XFj4z4rnpegYg==" saltValue="8ctAHwgtGMk0fJ9zsEWQ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dNBHWZSJahJYQvvWTdSow2H0aBY8dFxzAD6EdHYgjVoRdxxC/thJvC/ajHMFzDoor3p+72nTEWpSgnIRnPOQg==" saltValue="3TTuJSzYer6MBPeH1Kjq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12" t="s">
        <v>3</v>
      </c>
      <c r="D47" s="1212"/>
      <c r="E47" s="1213"/>
      <c r="F47" s="11">
        <v>7.82</v>
      </c>
      <c r="G47" s="12">
        <v>8.8699999999999992</v>
      </c>
      <c r="H47" s="12">
        <v>10.19</v>
      </c>
      <c r="I47" s="12">
        <v>8.58</v>
      </c>
      <c r="J47" s="13">
        <v>6.94</v>
      </c>
    </row>
    <row r="48" spans="2:10" ht="57.75" customHeight="1" x14ac:dyDescent="0.15">
      <c r="B48" s="14"/>
      <c r="C48" s="1214" t="s">
        <v>4</v>
      </c>
      <c r="D48" s="1214"/>
      <c r="E48" s="1215"/>
      <c r="F48" s="15">
        <v>2.31</v>
      </c>
      <c r="G48" s="16">
        <v>2.89</v>
      </c>
      <c r="H48" s="16">
        <v>2.35</v>
      </c>
      <c r="I48" s="16">
        <v>2.33</v>
      </c>
      <c r="J48" s="17">
        <v>2.34</v>
      </c>
    </row>
    <row r="49" spans="2:10" ht="57.75" customHeight="1" thickBot="1" x14ac:dyDescent="0.2">
      <c r="B49" s="18"/>
      <c r="C49" s="1216" t="s">
        <v>5</v>
      </c>
      <c r="D49" s="1216"/>
      <c r="E49" s="1217"/>
      <c r="F49" s="19" t="s">
        <v>576</v>
      </c>
      <c r="G49" s="20">
        <v>1.68</v>
      </c>
      <c r="H49" s="20">
        <v>0.75</v>
      </c>
      <c r="I49" s="20" t="s">
        <v>577</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IOR+WizDTeRV6ZquhcFc7OtltS0k/OoEfH8Xh0YdWwMRzhr53pemzjzgKvyi7K6QWnC7v5Yy5dKwG/h1A8DCg==" saltValue="yFcljP70Ouw2g6bCyZ4k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2019-10-31T06:24:11Z</cp:lastPrinted>
  <dcterms:created xsi:type="dcterms:W3CDTF">2019-02-14T01:29:48Z</dcterms:created>
  <dcterms:modified xsi:type="dcterms:W3CDTF">2019-11-18T10:17:30Z</dcterms:modified>
</cp:coreProperties>
</file>