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6_市町村→県\01秋田市　▲\03_最終確認\"/>
    </mc:Choice>
  </mc:AlternateContent>
  <xr:revisionPtr revIDLastSave="0" documentId="13_ncr:1_{E669698B-3F01-40A6-8478-45E4B026BB88}"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BW39" i="10"/>
  <c r="BE39" i="10"/>
  <c r="AM39" i="10"/>
  <c r="U39" i="10"/>
  <c r="BW38" i="10"/>
  <c r="BE38" i="10"/>
  <c r="AM38" i="10"/>
  <c r="U38" i="10"/>
  <c r="BE37" i="10"/>
  <c r="AM37" i="10"/>
  <c r="U37" i="10"/>
  <c r="C34" i="10"/>
  <c r="C35" i="10" l="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AM36" i="10" s="1"/>
  <c r="BE34" i="10"/>
  <c r="BE35" i="10" s="1"/>
  <c r="BE36" i="10" s="1"/>
  <c r="BW34" i="10" l="1"/>
  <c r="BW35" i="10" s="1"/>
  <c r="BW36" i="10" s="1"/>
  <c r="BW37"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<sst xmlns="http://schemas.openxmlformats.org/spreadsheetml/2006/main" count="1123" uniqueCount="586">
  <si>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</si>
  <si>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</si>
  <si>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</si>
  <si>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</si>
  <si>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</si>
  <si>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</si>
  <si>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</si>
  <si>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</si>
  <si>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</si>
  <si>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</si>
  <si>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</si>
  <si>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</si>
  <si>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</si>
  <si>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</si>
  <si>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</si>
  <si>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</si>
  <si>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</si>
  <si>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</si>
  <si>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</si>
  <si>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</si>
  <si>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</si>
  <si>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</si>
  <si>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</si>
  <si>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</si>
  <si>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</si>
  <si>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</si>
  <si>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</si>
  <si>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</si>
  <si>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</si>
  <si>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</si>
  <si>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</si>
  <si>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</si>
  <si>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</si>
  <si>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</si>
  <si>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</si>
  <si>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</si>
  <si>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</si>
  <si>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</si>
  <si>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</si>
  <si>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</si>
  <si>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</si>
  <si>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</si>
  <si>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</si>
  <si>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</si>
  <si>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</si>
  <si>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</si>
  <si>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</si>
  <si>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</si>
  <si>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</si>
  <si>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</si>
  <si>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</si>
  <si>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</si>
  <si>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</si>
  <si>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</si>
  <si>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</si>
  <si>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</si>
  <si>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</si>
  <si>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</si>
  <si>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</si>
  <si>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</si>
  <si>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</si>
  <si>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</si>
  <si>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</si>
  <si>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</si>
  <si>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</si>
  <si>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</si>
  <si>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</si>
  <si>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</si>
  <si>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</si>
  <si>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</si>
  <si>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</si>
  <si>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</si>
  <si>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</si>
  <si>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</si>
  <si>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</si>
  <si>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</si>
  <si>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</si>
  <si>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</si>
  <si>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</si>
  <si>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</si>
  <si>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</si>
  <si>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</si>
  <si>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</si>
  <si>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</si>
  <si>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</si>
  <si>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</si>
  <si>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</si>
  <si>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</si>
  <si>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</si>
  <si>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</si>
  <si>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</si>
  <si>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</si>
  <si>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</si>
  <si>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</si>
  <si>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秋田市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</si>
  <si>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</si>
  <si>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</si>
  <si>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</si>
  <si>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</si>
  <si>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</si>
  <si>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</si>
  <si>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</si>
  <si>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</si>
  <si>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</si>
  <si>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</si>
  <si>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</si>
  <si>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</si>
  <si>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</si>
  <si>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</si>
  <si>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</si>
  <si>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</si>
  <si>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</si>
  <si>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</si>
  <si>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</si>
  <si>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</si>
  <si>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</si>
  <si>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</si>
  <si>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</si>
  <si>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</si>
  <si>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</si>
  <si>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</si>
  <si>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</si>
  <si>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</si>
  <si>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</si>
  <si>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</si>
  <si>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</si>
  <si>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</si>
  <si>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</si>
  <si>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</si>
  <si>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</si>
  <si>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</si>
  <si>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</si>
  <si>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</si>
  <si>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</si>
  <si>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</si>
  <si>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</si>
  <si>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</si>
  <si>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</si>
  <si>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</si>
  <si>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</si>
  <si>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</si>
  <si>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</si>
  <si>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</si>
  <si>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</si>
  <si>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</si>
  <si>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</si>
  <si>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</si>
  <si>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</si>
  <si>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</si>
  <si>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</si>
  <si>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</si>
  <si>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</si>
  <si>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</si>
  <si>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</si>
  <si>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</si>
  <si>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</si>
  <si>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</si>
  <si>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</si>
  <si>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</si>
  <si>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</si>
  <si>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</si>
  <si>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</si>
  <si>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</si>
  <si>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</si>
  <si>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</si>
  <si>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</si>
  <si>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</si>
  <si>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</si>
  <si>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</si>
  <si>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</si>
  <si>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</si>
  <si>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</si>
  <si>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</si>
  <si>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</si>
  <si>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</si>
  <si>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</si>
  <si>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</si>
  <si>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</si>
  <si>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</si>
  <si>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</si>
  <si>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</si>
  <si>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</si>
  <si>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</si>
  <si>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</si>
  <si>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</si>
  <si>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</si>
  <si>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</si>
  <si>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</si>
  <si>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</si>
  <si>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</si>
  <si>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</si>
  <si>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</si>
  <si>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</si>
  <si>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</si>
  <si>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</si>
  <si>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</si>
  <si>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</si>
  <si>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</si>
  <si>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</si>
  <si>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</si>
  <si>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</si>
  <si>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</si>
  <si>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</si>
  <si>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秋田県秋田市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</si>
  <si>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</si>
  <si>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</si>
  <si>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</si>
  <si>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</si>
  <si>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</si>
  <si>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</si>
  <si>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</si>
  <si>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</si>
  <si>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</si>
  <si>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</si>
  <si>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</si>
  <si>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</si>
  <si>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</si>
  <si>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</si>
  <si>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</si>
  <si>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</si>
  <si>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</si>
  <si>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</si>
  <si>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</si>
  <si>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</si>
  <si>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</si>
  <si>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</si>
  <si>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</si>
  <si>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</si>
  <si>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</si>
  <si>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</si>
  <si>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</si>
  <si>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</si>
  <si>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</si>
  <si>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</si>
  <si>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</si>
  <si>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</si>
  <si>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</si>
  <si>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</si>
  <si>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</si>
  <si>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</si>
  <si>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</si>
  <si>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</si>
  <si>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</si>
  <si>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</si>
  <si>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</si>
  <si>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</si>
  <si>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</si>
  <si>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</si>
  <si>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</si>
  <si>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</si>
  <si>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</si>
  <si>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</si>
  <si>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</si>
  <si>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</si>
  <si>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</si>
  <si>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</si>
  <si>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</si>
  <si>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</si>
  <si>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</si>
  <si>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</si>
  <si>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</si>
  <si>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</si>
  <si>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</si>
  <si>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</si>
  <si>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</si>
  <si>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</si>
  <si>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</si>
  <si>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</si>
  <si>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</si>
  <si>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</si>
  <si>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</si>
  <si>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</si>
  <si>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</si>
  <si>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</si>
  <si>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</si>
  <si>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</si>
  <si>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</si>
  <si>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</si>
  <si>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</si>
  <si>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</si>
  <si>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</si>
  <si>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</si>
  <si>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</si>
  <si>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</si>
  <si>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</si>
  <si>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</si>
  <si>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</si>
  <si>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</si>
  <si>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</si>
  <si>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</si>
  <si>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</si>
  <si>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</si>
  <si>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</si>
  <si>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</si>
  <si>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</si>
  <si>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</si>
  <si>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</si>
  <si>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</si>
  <si>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</si>
  <si>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</si>
  <si>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</si>
  <si>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</si>
  <si>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</si>
  <si>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</si>
  <si>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</si>
  <si>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</si>
  <si>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</si>
  <si>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</si>
  <si>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</si>
  <si>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</si>
  <si>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</si>
  <si>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</si>
  <si>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</si>
  <si>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</si>
  <si>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</si>
  <si>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</si>
  <si>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</si>
  <si>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</si>
  <si>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</si>
  <si>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</si>
  <si>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</si>
  <si>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</si>
  <si>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</si>
  <si>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</si>
  <si>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</si>
  <si>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</si>
  <si>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</si>
  <si>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</si>
  <si>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</si>
  <si>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</si>
  <si>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</si>
  <si>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</si>
  <si>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</si>
  <si>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</si>
  <si>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</si>
  <si>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</si>
  <si>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</si>
  <si>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</si>
  <si>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</si>
  <si>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</si>
  <si>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</si>
  <si>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</si>
  <si>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</si>
  <si>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</si>
  <si>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</si>
  <si>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</si>
  <si>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</si>
  <si>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</si>
  <si>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</si>
  <si>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</si>
  <si>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</si>
  <si>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</si>
  <si>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</si>
  <si>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</si>
  <si>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秋田県秋田市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</si>
  <si>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</si>
  <si>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</si>
  <si>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</si>
  <si>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</si>
  <si>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</si>
  <si>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</si>
  <si>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</si>
  <si>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</si>
  <si>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</si>
  <si>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</si>
  <si>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</si>
  <si>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</si>
  <si>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</si>
  <si>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</si>
  <si>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</si>
  <si>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</si>
  <si>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</si>
  <si>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</si>
  <si>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</si>
  <si>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</si>
  <si>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土地区画整理会計</t>
    <phoneticPr fontId="5"/>
  </si>
  <si>
    <t>市有林会計</t>
    <phoneticPr fontId="5"/>
  </si>
  <si>
    <t>市営墓地会計</t>
    <phoneticPr fontId="5"/>
  </si>
  <si>
    <t>病院事業債管理会計</t>
    <phoneticPr fontId="5"/>
  </si>
  <si>
    <t>学校給食費会計</t>
    <phoneticPr fontId="5"/>
  </si>
  <si>
    <t>母子父子寡婦福祉資金貸付事業会計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</si>
  <si>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</si>
  <si>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</si>
  <si>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</si>
  <si>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</si>
  <si>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</si>
  <si>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</si>
  <si>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</si>
  <si>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</si>
  <si>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</si>
  <si>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</si>
  <si>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</si>
  <si>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</si>
  <si>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</si>
  <si>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</si>
  <si>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</si>
  <si>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</si>
  <si>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水道事業会計</t>
    <phoneticPr fontId="5"/>
  </si>
  <si>
    <t>法適用企業</t>
    <phoneticPr fontId="5"/>
  </si>
  <si>
    <t>下水道事業会計</t>
    <phoneticPr fontId="5"/>
  </si>
  <si>
    <t>農業集落排水事業会計</t>
    <phoneticPr fontId="5"/>
  </si>
  <si>
    <t>秋田市公設地方卸売市場会計</t>
    <phoneticPr fontId="5"/>
  </si>
  <si>
    <t>秋田市大森山動物園会計</t>
    <phoneticPr fontId="5"/>
  </si>
  <si>
    <t>秋田市廃棄物発電会計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</si>
  <si>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</si>
  <si>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</si>
  <si>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</si>
  <si>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</si>
  <si>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</si>
  <si>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</si>
  <si>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</si>
  <si>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</si>
  <si>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</si>
  <si>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</si>
  <si>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</si>
  <si>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</si>
  <si>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</si>
  <si>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</si>
  <si>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</si>
  <si>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</si>
  <si>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</si>
  <si>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</si>
  <si>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</si>
  <si>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</si>
  <si>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</si>
  <si>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</si>
  <si>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</si>
  <si>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</si>
  <si>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</si>
  <si>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</si>
  <si>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</si>
  <si>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</si>
  <si>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</si>
  <si>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</si>
  <si>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</si>
  <si>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</si>
  <si>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</si>
  <si>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</si>
  <si>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</si>
  <si>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</si>
  <si>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</si>
  <si>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</si>
  <si>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</si>
  <si>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</si>
  <si>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</si>
  <si>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</si>
  <si>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</si>
  <si>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</si>
  <si>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</si>
  <si>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</si>
  <si>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</si>
  <si>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</si>
  <si>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</si>
  <si>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</si>
  <si>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</si>
  <si>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</si>
  <si>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</si>
  <si>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</si>
  <si>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</si>
  <si>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</si>
  <si>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</si>
  <si>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</si>
  <si>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</si>
  <si>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</si>
  <si>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</si>
  <si>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</si>
  <si>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</si>
  <si>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</si>
  <si>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</si>
  <si>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</si>
  <si>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</si>
  <si>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</si>
  <si>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</si>
  <si>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</si>
  <si>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</si>
  <si>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</si>
  <si>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</si>
  <si>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</si>
  <si>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</si>
  <si>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</si>
  <si>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</si>
  <si>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</si>
  <si>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</si>
  <si>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</si>
  <si>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</si>
  <si>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</si>
  <si>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</si>
  <si>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</si>
  <si>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</si>
  <si>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</si>
  <si>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</si>
  <si>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</si>
  <si>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</si>
  <si>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</si>
  <si>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</si>
  <si>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</si>
  <si>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</si>
  <si>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</si>
  <si>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</si>
  <si>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</si>
  <si>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</si>
  <si>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</si>
  <si>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</si>
  <si>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</si>
  <si>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</si>
  <si>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</si>
  <si>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</si>
  <si>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</si>
  <si>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</si>
  <si>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</si>
  <si>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</si>
  <si>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</si>
  <si>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</si>
  <si>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</si>
  <si>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</si>
  <si>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</si>
  <si>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</si>
  <si>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</si>
  <si>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</si>
  <si>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</si>
  <si>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</si>
  <si>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</si>
  <si>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</si>
  <si>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</si>
  <si>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</si>
  <si>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</si>
  <si>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</si>
  <si>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</si>
  <si>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</si>
  <si>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</si>
  <si>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</si>
  <si>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</si>
  <si>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</si>
  <si>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</si>
  <si>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</si>
  <si>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</si>
  <si>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</si>
  <si>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</si>
  <si>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</si>
  <si>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0.58</t>
  </si>
  <si>
    <t>▲ 0.22</t>
  </si>
  <si>
    <t>▲ 1.50</t>
  </si>
  <si>
    <t>▲ 1.81</t>
  </si>
  <si>
    <t>水道事業会計</t>
  </si>
  <si>
    <t>下水道事業会計</t>
  </si>
  <si>
    <t>一般会計</t>
  </si>
  <si>
    <t>介護保険事業会計</t>
  </si>
  <si>
    <t>農業集落排水事業会計</t>
  </si>
  <si>
    <t>国民健康保険事業会計</t>
  </si>
  <si>
    <t>土地区画整理会計</t>
  </si>
  <si>
    <t>後期高齢者医療事業会計</t>
  </si>
  <si>
    <t>その他会計（赤字）</t>
  </si>
  <si>
    <t>その他会計（黒字）</t>
  </si>
  <si>
    <t>R02</t>
    <phoneticPr fontId="5"/>
  </si>
  <si>
    <t>R03</t>
    <phoneticPr fontId="5"/>
  </si>
  <si>
    <t>R04</t>
    <phoneticPr fontId="5"/>
  </si>
  <si>
    <t>R05</t>
    <phoneticPr fontId="5"/>
  </si>
  <si>
    <t>R06</t>
    <phoneticPr fontId="5"/>
  </si>
  <si>
    <t>-</t>
    <phoneticPr fontId="38"/>
  </si>
  <si>
    <t>-</t>
    <phoneticPr fontId="2"/>
  </si>
  <si>
    <t>-</t>
    <phoneticPr fontId="38"/>
  </si>
  <si>
    <t>法適用企業</t>
    <phoneticPr fontId="5"/>
  </si>
  <si>
    <t>法非適用企業</t>
    <phoneticPr fontId="5"/>
  </si>
  <si>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4"/>
  </si>
  <si>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4"/>
  </si>
  <si>
    <t>-</t>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</si>
  <si>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4"/>
  </si>
  <si>
    <t>秋田県後期高齢者医療広域連合（後期高齢者医療特別会計）</t>
    <rPh sb="15" eb="17">
      <t>コウキ</t>
    </rPh>
    <rPh sb="17" eb="20">
      <t>コウレイシャ</t>
    </rPh>
    <rPh sb="20" eb="22">
      <t>イリョウ</t>
    </rPh>
    <rPh sb="22" eb="24">
      <t>トクベツ</t>
    </rPh>
    <phoneticPr fontId="24"/>
  </si>
  <si>
    <t>一般財団法人秋田市駐車場公社</t>
    <rPh sb="0" eb="2">
      <t>イッパン</t>
    </rPh>
    <rPh sb="2" eb="6">
      <t>ザイダンホウジン</t>
    </rPh>
    <rPh sb="6" eb="9">
      <t>アキタシ</t>
    </rPh>
    <rPh sb="9" eb="12">
      <t>チュウシャジョウ</t>
    </rPh>
    <rPh sb="12" eb="14">
      <t>コウシャ</t>
    </rPh>
    <phoneticPr fontId="23"/>
  </si>
  <si>
    <t>太平山観光開発株式会社</t>
    <rPh sb="0" eb="3">
      <t>タイヘイザン</t>
    </rPh>
    <rPh sb="3" eb="5">
      <t>カンコウ</t>
    </rPh>
    <rPh sb="5" eb="7">
      <t>カイハツ</t>
    </rPh>
    <rPh sb="7" eb="11">
      <t>カブシキガイシャ</t>
    </rPh>
    <phoneticPr fontId="23"/>
  </si>
  <si>
    <t>一般財団法人秋田市勤労者福祉振興協会</t>
    <rPh sb="0" eb="2">
      <t>イッパン</t>
    </rPh>
    <rPh sb="2" eb="6">
      <t>ザイダンホウジン</t>
    </rPh>
    <rPh sb="6" eb="9">
      <t>アキタシ</t>
    </rPh>
    <rPh sb="9" eb="12">
      <t>キンロウシャ</t>
    </rPh>
    <rPh sb="12" eb="14">
      <t>フクシ</t>
    </rPh>
    <rPh sb="14" eb="16">
      <t>シンコウ</t>
    </rPh>
    <rPh sb="16" eb="18">
      <t>キョウカイ</t>
    </rPh>
    <phoneticPr fontId="23"/>
  </si>
  <si>
    <t>公益財団法人秋田観光コンベンション協会</t>
    <rPh sb="0" eb="2">
      <t>コウエキ</t>
    </rPh>
    <rPh sb="2" eb="6">
      <t>ザイダンホウジン</t>
    </rPh>
    <rPh sb="6" eb="8">
      <t>アキタ</t>
    </rPh>
    <rPh sb="8" eb="10">
      <t>カンコウ</t>
    </rPh>
    <rPh sb="17" eb="19">
      <t>キョウカイ</t>
    </rPh>
    <phoneticPr fontId="23"/>
  </si>
  <si>
    <t>河辺地域振興株式会社</t>
    <rPh sb="0" eb="2">
      <t>カワベ</t>
    </rPh>
    <rPh sb="2" eb="4">
      <t>チイキ</t>
    </rPh>
    <rPh sb="4" eb="6">
      <t>シンコウ</t>
    </rPh>
    <rPh sb="6" eb="10">
      <t>カブシキガイシャ</t>
    </rPh>
    <phoneticPr fontId="23"/>
  </si>
  <si>
    <t>株式会社雄和振興公社</t>
    <rPh sb="0" eb="4">
      <t>カブシキガイシャ</t>
    </rPh>
    <rPh sb="4" eb="6">
      <t>ユウワ</t>
    </rPh>
    <rPh sb="6" eb="8">
      <t>シンコウ</t>
    </rPh>
    <rPh sb="8" eb="10">
      <t>コウシャ</t>
    </rPh>
    <phoneticPr fontId="23"/>
  </si>
  <si>
    <t>公益財団法人秋田市総合振興公社</t>
    <rPh sb="0" eb="2">
      <t>コウエキ</t>
    </rPh>
    <rPh sb="2" eb="6">
      <t>ザイダンホウジン</t>
    </rPh>
    <rPh sb="6" eb="9">
      <t>アキタシ</t>
    </rPh>
    <rPh sb="9" eb="11">
      <t>ソウゴウ</t>
    </rPh>
    <rPh sb="11" eb="13">
      <t>シンコウ</t>
    </rPh>
    <rPh sb="13" eb="15">
      <t>コウシャ</t>
    </rPh>
    <phoneticPr fontId="23"/>
  </si>
  <si>
    <t>公立大学法人秋田公立美術大学</t>
  </si>
  <si>
    <t>地方独立行政法人市立秋田総合病院</t>
  </si>
  <si>
    <t>公立大学法人国際教養大学</t>
    <rPh sb="0" eb="2">
      <t>コウリツ</t>
    </rPh>
    <rPh sb="2" eb="4">
      <t>ダイガク</t>
    </rPh>
    <rPh sb="4" eb="6">
      <t>ホウジン</t>
    </rPh>
    <rPh sb="6" eb="8">
      <t>コクサイ</t>
    </rPh>
    <rPh sb="8" eb="10">
      <t>キョウヨウ</t>
    </rPh>
    <rPh sb="10" eb="12">
      <t>ダイガク</t>
    </rPh>
    <phoneticPr fontId="23"/>
  </si>
  <si>
    <t>-</t>
    <phoneticPr fontId="2"/>
  </si>
  <si>
    <t>一般廃棄物処理施設整備基金</t>
    <phoneticPr fontId="5"/>
  </si>
  <si>
    <t>新型コロナウイルス感染症対策特別金融支援基金</t>
    <phoneticPr fontId="5"/>
  </si>
  <si>
    <t>地域振興基金</t>
    <rPh sb="0" eb="2">
      <t>チイキ</t>
    </rPh>
    <rPh sb="2" eb="4">
      <t>シンコウ</t>
    </rPh>
    <rPh sb="4" eb="6">
      <t>キキン</t>
    </rPh>
    <phoneticPr fontId="5"/>
  </si>
  <si>
    <t>公共交通活性化基金</t>
    <rPh sb="7" eb="9">
      <t>キキン</t>
    </rPh>
    <phoneticPr fontId="5"/>
  </si>
  <si>
    <t>公立大学法人支援基金</t>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</si>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</sst>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top style="thin">
        <color indexed="64"/>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38" xfId="12" applyNumberFormat="1" applyFont="1" applyBorder="1" applyAlignment="1" applyProtection="1">
      <alignment horizontal="right" vertical="center" shrinkToFit="1"/>
      <protection locked="0"/>
    </xf>
    <xf numFmtId="177" fontId="34" fillId="0" borderId="188"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E869-4378-99AA-902CC2E880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70148</c:v>
                </c:pt>
                <c:pt idx="1">
                  <c:v>74812</c:v>
                </c:pt>
                <c:pt idx="2">
                  <c:v>54851</c:v>
                </c:pt>
                <c:pt idx="3">
                  <c:v>59714</c:v>
                </c:pt>
                <c:pt idx="4">
                  <c:v>58852</c:v>
                </c:pt>
              </c:numCache>
            </c:numRef>
          </c:val>
          <c:smooth val="0"/>
          <c:extLst>
            <c:ext xmlns:c16="http://schemas.microsoft.com/office/drawing/2014/chart" uri="{C3380CC4-5D6E-409C-BE32-E72D297353CC}">
              <c16:uniqueId val="{00000001-E869-4378-99AA-902CC2E8805A}"/>
            </c:ext>
          </c:extLst>
        </c:ser>
        <c:dLbls>
          <c:showLegendKey val="0"/>
          <c:showVal val="0"/>
          <c:showCatName val="0"/>
          <c:showSerName val="0"/>
          <c:showPercent val="0"/>
          <c:showBubbleSize val="0"/>
        </c:dLbls>
        <c:marker val="1"/>
        <c:smooth val="0"/>
        <c:axId val="331750032"/>
        <c:axId val="331750816"/>
      </c:lineChart>
      <c:catAx>
        <c:axId val="331750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1750816"/>
        <c:crosses val="autoZero"/>
        <c:auto val="1"/>
        <c:lblAlgn val="ctr"/>
        <c:lblOffset val="100"/>
        <c:tickLblSkip val="1"/>
        <c:tickMarkSkip val="1"/>
        <c:noMultiLvlLbl val="0"/>
      </c:catAx>
      <c:valAx>
        <c:axId val="33175081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1750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2.52</c:v>
                </c:pt>
                <c:pt idx="1">
                  <c:v>2.56</c:v>
                </c:pt>
                <c:pt idx="2">
                  <c:v>2.5099999999999998</c:v>
                </c:pt>
                <c:pt idx="3">
                  <c:v>2.56</c:v>
                </c:pt>
                <c:pt idx="4">
                  <c:v>2.4300000000000002</c:v>
                </c:pt>
              </c:numCache>
            </c:numRef>
          </c:val>
          <c:extLst>
            <c:ext xmlns:c16="http://schemas.microsoft.com/office/drawing/2014/chart" uri="{C3380CC4-5D6E-409C-BE32-E72D297353CC}">
              <c16:uniqueId val="{00000000-EA65-49B5-8AD9-1204FE4A38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4.83</c:v>
                </c:pt>
                <c:pt idx="1">
                  <c:v>5.69</c:v>
                </c:pt>
                <c:pt idx="2">
                  <c:v>5.65</c:v>
                </c:pt>
                <c:pt idx="3">
                  <c:v>3.99</c:v>
                </c:pt>
                <c:pt idx="4">
                  <c:v>2.2000000000000002</c:v>
                </c:pt>
              </c:numCache>
            </c:numRef>
          </c:val>
          <c:extLst>
            <c:ext xmlns:c16="http://schemas.microsoft.com/office/drawing/2014/chart" uri="{C3380CC4-5D6E-409C-BE32-E72D297353CC}">
              <c16:uniqueId val="{00000001-EA65-49B5-8AD9-1204FE4A3812}"/>
            </c:ext>
          </c:extLst>
        </c:ser>
        <c:dLbls>
          <c:showLegendKey val="0"/>
          <c:showVal val="0"/>
          <c:showCatName val="0"/>
          <c:showSerName val="0"/>
          <c:showPercent val="0"/>
          <c:showBubbleSize val="0"/>
        </c:dLbls>
        <c:gapWidth val="250"/>
        <c:overlap val="100"/>
        <c:axId val="331750424"/>
        <c:axId val="331748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-0.57999999999999996</c:v>
                </c:pt>
                <c:pt idx="1">
                  <c:v>1.04</c:v>
                </c:pt>
                <c:pt idx="2">
                  <c:v>-0.22</c:v>
                </c:pt>
                <c:pt idx="3">
                  <c:v>-1.5</c:v>
                </c:pt>
                <c:pt idx="4">
                  <c:v>-1.81</c:v>
                </c:pt>
              </c:numCache>
            </c:numRef>
          </c:val>
          <c:smooth val="0"/>
          <c:extLst>
            <c:ext xmlns:c16="http://schemas.microsoft.com/office/drawing/2014/chart" uri="{C3380CC4-5D6E-409C-BE32-E72D297353CC}">
              <c16:uniqueId val="{00000002-EA65-49B5-8AD9-1204FE4A3812}"/>
            </c:ext>
          </c:extLst>
        </c:ser>
        <c:dLbls>
          <c:showLegendKey val="0"/>
          <c:showVal val="0"/>
          <c:showCatName val="0"/>
          <c:showSerName val="0"/>
          <c:showPercent val="0"/>
          <c:showBubbleSize val="0"/>
        </c:dLbls>
        <c:marker val="1"/>
        <c:smooth val="0"/>
        <c:axId val="331750424"/>
        <c:axId val="331748464"/>
      </c:lineChart>
      <c:catAx>
        <c:axId val="331750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1748464"/>
        <c:crosses val="autoZero"/>
        <c:auto val="1"/>
        <c:lblAlgn val="ctr"/>
        <c:lblOffset val="100"/>
        <c:tickLblSkip val="1"/>
        <c:tickMarkSkip val="1"/>
        <c:noMultiLvlLbl val="0"/>
      </c:catAx>
      <c:valAx>
        <c:axId val="331748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1750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0.11</c:v>
                </c:pt>
                <c:pt idx="2">
                  <c:v>#N/A</c:v>
                </c:pt>
                <c:pt idx="3">
                  <c:v>0.16</c:v>
                </c:pt>
                <c:pt idx="4">
                  <c:v>#N/A</c:v>
                </c:pt>
                <c:pt idx="5">
                  <c:v>0.1</c:v>
                </c:pt>
                <c:pt idx="6">
                  <c:v>#N/A</c:v>
                </c:pt>
                <c:pt idx="7">
                  <c:v>7.0000000000000007E-2</c:v>
                </c:pt>
                <c:pt idx="8">
                  <c:v>#N/A</c:v>
                </c:pt>
                <c:pt idx="9">
                  <c:v>0.03</c:v>
                </c:pt>
              </c:numCache>
            </c:numRef>
          </c:val>
          <c:extLst>
            <c:ext xmlns:c16="http://schemas.microsoft.com/office/drawing/2014/chart" uri="{C3380CC4-5D6E-409C-BE32-E72D297353CC}">
              <c16:uniqueId val="{00000000-9009-468D-A4C0-6FE7E716FC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09-468D-A4C0-6FE7E716FC5F}"/>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0.06</c:v>
                </c:pt>
                <c:pt idx="2">
                  <c:v>#N/A</c:v>
                </c:pt>
                <c:pt idx="3">
                  <c:v>7.0000000000000007E-2</c:v>
                </c:pt>
                <c:pt idx="4">
                  <c:v>#N/A</c:v>
                </c:pt>
                <c:pt idx="5">
                  <c:v>0.16</c:v>
                </c:pt>
                <c:pt idx="6">
                  <c:v>#N/A</c:v>
                </c:pt>
                <c:pt idx="7">
                  <c:v>0.04</c:v>
                </c:pt>
                <c:pt idx="8">
                  <c:v>#N/A</c:v>
                </c:pt>
                <c:pt idx="9">
                  <c:v>0.03</c:v>
                </c:pt>
              </c:numCache>
            </c:numRef>
          </c:val>
          <c:extLst>
            <c:ext xmlns:c16="http://schemas.microsoft.com/office/drawing/2014/chart" uri="{C3380CC4-5D6E-409C-BE32-E72D297353CC}">
              <c16:uniqueId val="{00000002-9009-468D-A4C0-6FE7E716FC5F}"/>
            </c:ext>
          </c:extLst>
        </c:ser>
        <c:ser>
          <c:idx val="3"/>
          <c:order val="3"/>
          <c:tx>
            <c:strRef>
              <c:f>データシート!$A$30</c:f>
              <c:strCache>
                <c:ptCount val="1"/>
                <c:pt idx="0">
                  <c:v>土地区画整理会計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c:v>
                </c:pt>
                <c:pt idx="2">
                  <c:v>#N/A</c:v>
                </c:pt>
                <c:pt idx="3">
                  <c:v>0.42</c:v>
                </c:pt>
                <c:pt idx="4">
                  <c:v>#N/A</c:v>
                </c:pt>
                <c:pt idx="5">
                  <c:v>0.41</c:v>
                </c:pt>
                <c:pt idx="6">
                  <c:v>#N/A</c:v>
                </c:pt>
                <c:pt idx="7">
                  <c:v>0.55000000000000004</c:v>
                </c:pt>
                <c:pt idx="8">
                  <c:v>#N/A</c:v>
                </c:pt>
                <c:pt idx="9">
                  <c:v>0.46</c:v>
                </c:pt>
              </c:numCache>
            </c:numRef>
          </c:val>
          <c:extLst>
            <c:ext xmlns:c16="http://schemas.microsoft.com/office/drawing/2014/chart" uri="{C3380CC4-5D6E-409C-BE32-E72D297353CC}">
              <c16:uniqueId val="{00000003-9009-468D-A4C0-6FE7E716FC5F}"/>
            </c:ext>
          </c:extLst>
        </c:ser>
        <c:ser>
          <c:idx val="4"/>
          <c:order val="4"/>
          <c:tx>
            <c:strRef>
              <c:f>データシート!$A$31</c:f>
              <c:strCache>
                <c:ptCount val="1"/>
                <c:pt idx="0">
                  <c:v>国民健康保険事業会計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0.36</c:v>
                </c:pt>
                <c:pt idx="2">
                  <c:v>#N/A</c:v>
                </c:pt>
                <c:pt idx="3">
                  <c:v>0.93</c:v>
                </c:pt>
                <c:pt idx="4">
                  <c:v>#N/A</c:v>
                </c:pt>
                <c:pt idx="5">
                  <c:v>0.28999999999999998</c:v>
                </c:pt>
                <c:pt idx="6">
                  <c:v>#N/A</c:v>
                </c:pt>
                <c:pt idx="7">
                  <c:v>0.24</c:v>
                </c:pt>
                <c:pt idx="8">
                  <c:v>#N/A</c:v>
                </c:pt>
                <c:pt idx="9">
                  <c:v>0.55000000000000004</c:v>
                </c:pt>
              </c:numCache>
            </c:numRef>
          </c:val>
          <c:extLst>
            <c:ext xmlns:c16="http://schemas.microsoft.com/office/drawing/2014/chart" uri="{C3380CC4-5D6E-409C-BE32-E72D297353CC}">
              <c16:uniqueId val="{00000004-9009-468D-A4C0-6FE7E716FC5F}"/>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c:v>
                </c:pt>
                <c:pt idx="2">
                  <c:v>#N/A</c:v>
                </c:pt>
                <c:pt idx="3">
                  <c:v>0.87</c:v>
                </c:pt>
                <c:pt idx="4">
                  <c:v>#N/A</c:v>
                </c:pt>
                <c:pt idx="5">
                  <c:v>0.89</c:v>
                </c:pt>
                <c:pt idx="6">
                  <c:v>#N/A</c:v>
                </c:pt>
                <c:pt idx="7">
                  <c:v>0.9</c:v>
                </c:pt>
                <c:pt idx="8">
                  <c:v>#N/A</c:v>
                </c:pt>
                <c:pt idx="9">
                  <c:v>0.91</c:v>
                </c:pt>
              </c:numCache>
            </c:numRef>
          </c:val>
          <c:extLst>
            <c:ext xmlns:c16="http://schemas.microsoft.com/office/drawing/2014/chart" uri="{C3380CC4-5D6E-409C-BE32-E72D297353CC}">
              <c16:uniqueId val="{00000005-9009-468D-A4C0-6FE7E716FC5F}"/>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1.21</c:v>
                </c:pt>
                <c:pt idx="2">
                  <c:v>#N/A</c:v>
                </c:pt>
                <c:pt idx="3">
                  <c:v>1.38</c:v>
                </c:pt>
                <c:pt idx="4">
                  <c:v>#N/A</c:v>
                </c:pt>
                <c:pt idx="5">
                  <c:v>1.82</c:v>
                </c:pt>
                <c:pt idx="6">
                  <c:v>#N/A</c:v>
                </c:pt>
                <c:pt idx="7">
                  <c:v>1.82</c:v>
                </c:pt>
                <c:pt idx="8">
                  <c:v>#N/A</c:v>
                </c:pt>
                <c:pt idx="9">
                  <c:v>1.37</c:v>
                </c:pt>
              </c:numCache>
            </c:numRef>
          </c:val>
          <c:extLst>
            <c:ext xmlns:c16="http://schemas.microsoft.com/office/drawing/2014/chart" uri="{C3380CC4-5D6E-409C-BE32-E72D297353CC}">
              <c16:uniqueId val="{00000006-9009-468D-A4C0-6FE7E716FC5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1.95</c:v>
                </c:pt>
                <c:pt idx="2">
                  <c:v>#N/A</c:v>
                </c:pt>
                <c:pt idx="3">
                  <c:v>2</c:v>
                </c:pt>
                <c:pt idx="4">
                  <c:v>#N/A</c:v>
                </c:pt>
                <c:pt idx="5">
                  <c:v>1.99</c:v>
                </c:pt>
                <c:pt idx="6">
                  <c:v>#N/A</c:v>
                </c:pt>
                <c:pt idx="7">
                  <c:v>1.95</c:v>
                </c:pt>
                <c:pt idx="8">
                  <c:v>#N/A</c:v>
                </c:pt>
                <c:pt idx="9">
                  <c:v>1.95</c:v>
                </c:pt>
              </c:numCache>
            </c:numRef>
          </c:val>
          <c:extLst>
            <c:ext xmlns:c16="http://schemas.microsoft.com/office/drawing/2014/chart" uri="{C3380CC4-5D6E-409C-BE32-E72D297353CC}">
              <c16:uniqueId val="{00000007-9009-468D-A4C0-6FE7E716FC5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5.82</c:v>
                </c:pt>
                <c:pt idx="2">
                  <c:v>#N/A</c:v>
                </c:pt>
                <c:pt idx="3">
                  <c:v>5.63</c:v>
                </c:pt>
                <c:pt idx="4">
                  <c:v>#N/A</c:v>
                </c:pt>
                <c:pt idx="5">
                  <c:v>5.95</c:v>
                </c:pt>
                <c:pt idx="6">
                  <c:v>#N/A</c:v>
                </c:pt>
                <c:pt idx="7">
                  <c:v>5.43</c:v>
                </c:pt>
                <c:pt idx="8">
                  <c:v>#N/A</c:v>
                </c:pt>
                <c:pt idx="9">
                  <c:v>5.3</c:v>
                </c:pt>
              </c:numCache>
            </c:numRef>
          </c:val>
          <c:extLst>
            <c:ext xmlns:c16="http://schemas.microsoft.com/office/drawing/2014/chart" uri="{C3380CC4-5D6E-409C-BE32-E72D297353CC}">
              <c16:uniqueId val="{00000008-9009-468D-A4C0-6FE7E716FC5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16.68</c:v>
                </c:pt>
                <c:pt idx="2">
                  <c:v>#N/A</c:v>
                </c:pt>
                <c:pt idx="3">
                  <c:v>17.57</c:v>
                </c:pt>
                <c:pt idx="4">
                  <c:v>#N/A</c:v>
                </c:pt>
                <c:pt idx="5">
                  <c:v>18.309999999999999</c:v>
                </c:pt>
                <c:pt idx="6">
                  <c:v>#N/A</c:v>
                </c:pt>
                <c:pt idx="7">
                  <c:v>17.38</c:v>
                </c:pt>
                <c:pt idx="8">
                  <c:v>#N/A</c:v>
                </c:pt>
                <c:pt idx="9">
                  <c:v>16.420000000000002</c:v>
                </c:pt>
              </c:numCache>
            </c:numRef>
          </c:val>
          <c:extLst>
            <c:ext xmlns:c16="http://schemas.microsoft.com/office/drawing/2014/chart" uri="{C3380CC4-5D6E-409C-BE32-E72D297353CC}">
              <c16:uniqueId val="{00000009-9009-468D-A4C0-6FE7E716FC5F}"/>
            </c:ext>
          </c:extLst>
        </c:ser>
        <c:dLbls>
          <c:showLegendKey val="0"/>
          <c:showVal val="0"/>
          <c:showCatName val="0"/>
          <c:showSerName val="0"/>
          <c:showPercent val="0"/>
          <c:showBubbleSize val="0"/>
        </c:dLbls>
        <c:gapWidth val="150"/>
        <c:overlap val="100"/>
        <c:axId val="331749640"/>
        <c:axId val="331748072"/>
      </c:barChart>
      <c:catAx>
        <c:axId val="331749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1748072"/>
        <c:crosses val="autoZero"/>
        <c:auto val="1"/>
        <c:lblAlgn val="ctr"/>
        <c:lblOffset val="100"/>
        <c:tickLblSkip val="1"/>
        <c:tickMarkSkip val="1"/>
        <c:noMultiLvlLbl val="0"/>
      </c:catAx>
      <c:valAx>
        <c:axId val="331748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1749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11919</c:v>
                </c:pt>
                <c:pt idx="5">
                  <c:v>11184</c:v>
                </c:pt>
                <c:pt idx="8">
                  <c:v>11224</c:v>
                </c:pt>
                <c:pt idx="11">
                  <c:v>11013</c:v>
                </c:pt>
                <c:pt idx="14">
                  <c:v>11532</c:v>
                </c:pt>
              </c:numCache>
            </c:numRef>
          </c:val>
          <c:extLst>
            <c:ext xmlns:c16="http://schemas.microsoft.com/office/drawing/2014/chart" uri="{C3380CC4-5D6E-409C-BE32-E72D297353CC}">
              <c16:uniqueId val="{00000000-A9EC-42E2-9419-F7CCF2C407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EC-42E2-9419-F7CCF2C407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c:v>
                </c:pt>
                <c:pt idx="3">
                  <c:v>5</c:v>
                </c:pt>
                <c:pt idx="6">
                  <c:v>10</c:v>
                </c:pt>
                <c:pt idx="9">
                  <c:v>0</c:v>
                </c:pt>
                <c:pt idx="12">
                  <c:v>0</c:v>
                </c:pt>
              </c:numCache>
            </c:numRef>
          </c:val>
          <c:extLst>
            <c:ext xmlns:c16="http://schemas.microsoft.com/office/drawing/2014/chart" uri="{C3380CC4-5D6E-409C-BE32-E72D297353CC}">
              <c16:uniqueId val="{00000002-A9EC-42E2-9419-F7CCF2C407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EC-42E2-9419-F7CCF2C407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3277</c:v>
                </c:pt>
                <c:pt idx="3">
                  <c:v>3199</c:v>
                </c:pt>
                <c:pt idx="6">
                  <c:v>3157</c:v>
                </c:pt>
                <c:pt idx="9">
                  <c:v>3490</c:v>
                </c:pt>
                <c:pt idx="12">
                  <c:v>3346</c:v>
                </c:pt>
              </c:numCache>
            </c:numRef>
          </c:val>
          <c:extLst>
            <c:ext xmlns:c16="http://schemas.microsoft.com/office/drawing/2014/chart" uri="{C3380CC4-5D6E-409C-BE32-E72D297353CC}">
              <c16:uniqueId val="{00000004-A9EC-42E2-9419-F7CCF2C407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EC-42E2-9419-F7CCF2C407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EC-42E2-9419-F7CCF2C407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13898</c:v>
                </c:pt>
                <c:pt idx="3">
                  <c:v>13395</c:v>
                </c:pt>
                <c:pt idx="6">
                  <c:v>13533</c:v>
                </c:pt>
                <c:pt idx="9">
                  <c:v>13432</c:v>
                </c:pt>
                <c:pt idx="12">
                  <c:v>14846</c:v>
                </c:pt>
              </c:numCache>
            </c:numRef>
          </c:val>
          <c:extLst>
            <c:ext xmlns:c16="http://schemas.microsoft.com/office/drawing/2014/chart" uri="{C3380CC4-5D6E-409C-BE32-E72D297353CC}">
              <c16:uniqueId val="{00000007-A9EC-42E2-9419-F7CCF2C4079E}"/>
            </c:ext>
          </c:extLst>
        </c:ser>
        <c:dLbls>
          <c:showLegendKey val="0"/>
          <c:showVal val="0"/>
          <c:showCatName val="0"/>
          <c:showSerName val="0"/>
          <c:showPercent val="0"/>
          <c:showBubbleSize val="0"/>
        </c:dLbls>
        <c:gapWidth val="100"/>
        <c:overlap val="100"/>
        <c:axId val="519050088"/>
        <c:axId val="519046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5262</c:v>
                </c:pt>
                <c:pt idx="2">
                  <c:v>#N/A</c:v>
                </c:pt>
                <c:pt idx="3">
                  <c:v>#N/A</c:v>
                </c:pt>
                <c:pt idx="4">
                  <c:v>5415</c:v>
                </c:pt>
                <c:pt idx="5">
                  <c:v>#N/A</c:v>
                </c:pt>
                <c:pt idx="6">
                  <c:v>#N/A</c:v>
                </c:pt>
                <c:pt idx="7">
                  <c:v>5476</c:v>
                </c:pt>
                <c:pt idx="8">
                  <c:v>#N/A</c:v>
                </c:pt>
                <c:pt idx="9">
                  <c:v>#N/A</c:v>
                </c:pt>
                <c:pt idx="10">
                  <c:v>5909</c:v>
                </c:pt>
                <c:pt idx="11">
                  <c:v>#N/A</c:v>
                </c:pt>
                <c:pt idx="12">
                  <c:v>#N/A</c:v>
                </c:pt>
                <c:pt idx="13">
                  <c:v>6660</c:v>
                </c:pt>
                <c:pt idx="14">
                  <c:v>#N/A</c:v>
                </c:pt>
              </c:numCache>
            </c:numRef>
          </c:val>
          <c:smooth val="0"/>
          <c:extLst>
            <c:ext xmlns:c16="http://schemas.microsoft.com/office/drawing/2014/chart" uri="{C3380CC4-5D6E-409C-BE32-E72D297353CC}">
              <c16:uniqueId val="{00000008-A9EC-42E2-9419-F7CCF2C4079E}"/>
            </c:ext>
          </c:extLst>
        </c:ser>
        <c:dLbls>
          <c:showLegendKey val="0"/>
          <c:showVal val="0"/>
          <c:showCatName val="0"/>
          <c:showSerName val="0"/>
          <c:showPercent val="0"/>
          <c:showBubbleSize val="0"/>
        </c:dLbls>
        <c:marker val="1"/>
        <c:smooth val="0"/>
        <c:axId val="519050088"/>
        <c:axId val="519046952"/>
      </c:lineChart>
      <c:catAx>
        <c:axId val="519050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9046952"/>
        <c:crosses val="autoZero"/>
        <c:auto val="1"/>
        <c:lblAlgn val="ctr"/>
        <c:lblOffset val="100"/>
        <c:tickLblSkip val="1"/>
        <c:tickMarkSkip val="1"/>
        <c:noMultiLvlLbl val="0"/>
      </c:catAx>
      <c:valAx>
        <c:axId val="519046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050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127289</c:v>
                </c:pt>
                <c:pt idx="5">
                  <c:v>128527</c:v>
                </c:pt>
                <c:pt idx="8">
                  <c:v>128697</c:v>
                </c:pt>
                <c:pt idx="11">
                  <c:v>126098</c:v>
                </c:pt>
                <c:pt idx="14">
                  <c:v>122128</c:v>
                </c:pt>
              </c:numCache>
            </c:numRef>
          </c:val>
          <c:extLst>
            <c:ext xmlns:c16="http://schemas.microsoft.com/office/drawing/2014/chart" uri="{C3380CC4-5D6E-409C-BE32-E72D297353CC}">
              <c16:uniqueId val="{00000000-CD7E-4D44-8B30-9833F7FF37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5610</c:v>
                </c:pt>
                <c:pt idx="5">
                  <c:v>7980</c:v>
                </c:pt>
                <c:pt idx="8">
                  <c:v>14037</c:v>
                </c:pt>
                <c:pt idx="11">
                  <c:v>14216</c:v>
                </c:pt>
                <c:pt idx="14">
                  <c:v>13700</c:v>
                </c:pt>
              </c:numCache>
            </c:numRef>
          </c:val>
          <c:extLst>
            <c:ext xmlns:c16="http://schemas.microsoft.com/office/drawing/2014/chart" uri="{C3380CC4-5D6E-409C-BE32-E72D297353CC}">
              <c16:uniqueId val="{00000001-CD7E-4D44-8B30-9833F7FF37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18034</c:v>
                </c:pt>
                <c:pt idx="5">
                  <c:v>19191</c:v>
                </c:pt>
                <c:pt idx="8">
                  <c:v>17657</c:v>
                </c:pt>
                <c:pt idx="11">
                  <c:v>16087</c:v>
                </c:pt>
                <c:pt idx="14">
                  <c:v>14047</c:v>
                </c:pt>
              </c:numCache>
            </c:numRef>
          </c:val>
          <c:extLst>
            <c:ext xmlns:c16="http://schemas.microsoft.com/office/drawing/2014/chart" uri="{C3380CC4-5D6E-409C-BE32-E72D297353CC}">
              <c16:uniqueId val="{00000002-CD7E-4D44-8B30-9833F7FF37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7E-4D44-8B30-9833F7FF37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7E-4D44-8B30-9833F7FF37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851</c:v>
                </c:pt>
                <c:pt idx="9">
                  <c:v>6339</c:v>
                </c:pt>
                <c:pt idx="12">
                  <c:v>7267</c:v>
                </c:pt>
              </c:numCache>
            </c:numRef>
          </c:val>
          <c:extLst>
            <c:ext xmlns:c16="http://schemas.microsoft.com/office/drawing/2014/chart" uri="{C3380CC4-5D6E-409C-BE32-E72D297353CC}">
              <c16:uniqueId val="{00000005-CD7E-4D44-8B30-9833F7FF37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16415</c:v>
                </c:pt>
                <c:pt idx="3">
                  <c:v>16385</c:v>
                </c:pt>
                <c:pt idx="6">
                  <c:v>16183</c:v>
                </c:pt>
                <c:pt idx="9">
                  <c:v>16734</c:v>
                </c:pt>
                <c:pt idx="12">
                  <c:v>16504</c:v>
                </c:pt>
              </c:numCache>
            </c:numRef>
          </c:val>
          <c:extLst>
            <c:ext xmlns:c16="http://schemas.microsoft.com/office/drawing/2014/chart" uri="{C3380CC4-5D6E-409C-BE32-E72D297353CC}">
              <c16:uniqueId val="{00000006-CD7E-4D44-8B30-9833F7FF37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D7E-4D44-8B30-9833F7FF37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37822</c:v>
                </c:pt>
                <c:pt idx="3">
                  <c:v>36565</c:v>
                </c:pt>
                <c:pt idx="6">
                  <c:v>35406</c:v>
                </c:pt>
                <c:pt idx="9">
                  <c:v>36708</c:v>
                </c:pt>
                <c:pt idx="12">
                  <c:v>36420</c:v>
                </c:pt>
              </c:numCache>
            </c:numRef>
          </c:val>
          <c:extLst>
            <c:ext xmlns:c16="http://schemas.microsoft.com/office/drawing/2014/chart" uri="{C3380CC4-5D6E-409C-BE32-E72D297353CC}">
              <c16:uniqueId val="{00000008-CD7E-4D44-8B30-9833F7FF37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83</c:v>
                </c:pt>
                <c:pt idx="3">
                  <c:v>71</c:v>
                </c:pt>
                <c:pt idx="6">
                  <c:v>59</c:v>
                </c:pt>
                <c:pt idx="9">
                  <c:v>45</c:v>
                </c:pt>
                <c:pt idx="12">
                  <c:v>31</c:v>
                </c:pt>
              </c:numCache>
            </c:numRef>
          </c:val>
          <c:extLst>
            <c:ext xmlns:c16="http://schemas.microsoft.com/office/drawing/2014/chart" uri="{C3380CC4-5D6E-409C-BE32-E72D297353CC}">
              <c16:uniqueId val="{00000009-CD7E-4D44-8B30-9833F7FF37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144428</c:v>
                </c:pt>
                <c:pt idx="3">
                  <c:v>154476</c:v>
                </c:pt>
                <c:pt idx="6">
                  <c:v>167043</c:v>
                </c:pt>
                <c:pt idx="9">
                  <c:v>168242</c:v>
                </c:pt>
                <c:pt idx="12">
                  <c:v>167124</c:v>
                </c:pt>
              </c:numCache>
            </c:numRef>
          </c:val>
          <c:extLst>
            <c:ext xmlns:c16="http://schemas.microsoft.com/office/drawing/2014/chart" uri="{C3380CC4-5D6E-409C-BE32-E72D297353CC}">
              <c16:uniqueId val="{0000000A-CD7E-4D44-8B30-9833F7FF379B}"/>
            </c:ext>
          </c:extLst>
        </c:ser>
        <c:dLbls>
          <c:showLegendKey val="0"/>
          <c:showVal val="0"/>
          <c:showCatName val="0"/>
          <c:showSerName val="0"/>
          <c:showPercent val="0"/>
          <c:showBubbleSize val="0"/>
        </c:dLbls>
        <c:gapWidth val="100"/>
        <c:overlap val="100"/>
        <c:axId val="519051264"/>
        <c:axId val="519051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47815</c:v>
                </c:pt>
                <c:pt idx="2">
                  <c:v>#N/A</c:v>
                </c:pt>
                <c:pt idx="3">
                  <c:v>#N/A</c:v>
                </c:pt>
                <c:pt idx="4">
                  <c:v>51799</c:v>
                </c:pt>
                <c:pt idx="5">
                  <c:v>#N/A</c:v>
                </c:pt>
                <c:pt idx="6">
                  <c:v>#N/A</c:v>
                </c:pt>
                <c:pt idx="7">
                  <c:v>59149</c:v>
                </c:pt>
                <c:pt idx="8">
                  <c:v>#N/A</c:v>
                </c:pt>
                <c:pt idx="9">
                  <c:v>#N/A</c:v>
                </c:pt>
                <c:pt idx="10">
                  <c:v>71668</c:v>
                </c:pt>
                <c:pt idx="11">
                  <c:v>#N/A</c:v>
                </c:pt>
                <c:pt idx="12">
                  <c:v>#N/A</c:v>
                </c:pt>
                <c:pt idx="13">
                  <c:v>77471</c:v>
                </c:pt>
                <c:pt idx="14">
                  <c:v>#N/A</c:v>
                </c:pt>
              </c:numCache>
            </c:numRef>
          </c:val>
          <c:smooth val="0"/>
          <c:extLst>
            <c:ext xmlns:c16="http://schemas.microsoft.com/office/drawing/2014/chart" uri="{C3380CC4-5D6E-409C-BE32-E72D297353CC}">
              <c16:uniqueId val="{0000000B-CD7E-4D44-8B30-9833F7FF379B}"/>
            </c:ext>
          </c:extLst>
        </c:ser>
        <c:dLbls>
          <c:showLegendKey val="0"/>
          <c:showVal val="0"/>
          <c:showCatName val="0"/>
          <c:showSerName val="0"/>
          <c:showPercent val="0"/>
          <c:showBubbleSize val="0"/>
        </c:dLbls>
        <c:marker val="1"/>
        <c:smooth val="0"/>
        <c:axId val="519051264"/>
        <c:axId val="519051656"/>
      </c:lineChart>
      <c:catAx>
        <c:axId val="519051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9051656"/>
        <c:crosses val="autoZero"/>
        <c:auto val="1"/>
        <c:lblAlgn val="ctr"/>
        <c:lblOffset val="100"/>
        <c:tickLblSkip val="1"/>
        <c:tickMarkSkip val="1"/>
        <c:noMultiLvlLbl val="0"/>
      </c:catAx>
      <c:valAx>
        <c:axId val="519051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051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4127</c:v>
                </c:pt>
                <c:pt idx="1">
                  <c:v>2955</c:v>
                </c:pt>
                <c:pt idx="2">
                  <c:v>1656</c:v>
                </c:pt>
              </c:numCache>
            </c:numRef>
          </c:val>
          <c:extLst>
            <c:ext xmlns:c16="http://schemas.microsoft.com/office/drawing/2014/chart" uri="{C3380CC4-5D6E-409C-BE32-E72D297353CC}">
              <c16:uniqueId val="{00000000-7FC4-4DE2-9958-D31A4C032B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1311</c:v>
                </c:pt>
                <c:pt idx="1">
                  <c:v>1209</c:v>
                </c:pt>
                <c:pt idx="2">
                  <c:v>1082</c:v>
                </c:pt>
              </c:numCache>
            </c:numRef>
          </c:val>
          <c:extLst>
            <c:ext xmlns:c16="http://schemas.microsoft.com/office/drawing/2014/chart" uri="{C3380CC4-5D6E-409C-BE32-E72D297353CC}">
              <c16:uniqueId val="{00000001-7FC4-4DE2-9958-D31A4C032B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7015</c:v>
                </c:pt>
                <c:pt idx="1">
                  <c:v>5765</c:v>
                </c:pt>
                <c:pt idx="2">
                  <c:v>3683</c:v>
                </c:pt>
              </c:numCache>
            </c:numRef>
          </c:val>
          <c:extLst>
            <c:ext xmlns:c16="http://schemas.microsoft.com/office/drawing/2014/chart" uri="{C3380CC4-5D6E-409C-BE32-E72D297353CC}">
              <c16:uniqueId val="{00000002-7FC4-4DE2-9958-D31A4C032BCA}"/>
            </c:ext>
          </c:extLst>
        </c:ser>
        <c:dLbls>
          <c:showLegendKey val="0"/>
          <c:showVal val="0"/>
          <c:showCatName val="0"/>
          <c:showSerName val="0"/>
          <c:showPercent val="0"/>
          <c:showBubbleSize val="0"/>
        </c:dLbls>
        <c:gapWidth val="120"/>
        <c:overlap val="100"/>
        <c:axId val="519045384"/>
        <c:axId val="519050872"/>
      </c:barChart>
      <c:catAx>
        <c:axId val="519045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9050872"/>
        <c:crosses val="autoZero"/>
        <c:auto val="1"/>
        <c:lblAlgn val="ctr"/>
        <c:lblOffset val="100"/>
        <c:tickLblSkip val="1"/>
        <c:tickMarkSkip val="1"/>
        <c:noMultiLvlLbl val="0"/>
      </c:catAx>
      <c:valAx>
        <c:axId val="5190508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9045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秋田県秋田市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は、市立中学校空調設備導入事業等の元金償還が開始したことや、市立病院建替に伴う医療機器整備に係る病院法人への転貸債の元利償還金が増加したことなどにより、前年度から増加している。今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日新小学校増改築等事業等の大規模事業に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係る地方債の償還に伴い、９年度までは市債元利償還金が増加するが、過去の大規模事業に係る地方債の償還が順次終了することから、今後の新規発行を抑制することで、長期的には減少するものと見込んで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公営企業債の元利償還金に対する繰入金は、下水道事業会計などの公営企業債の発行抑制や、過去の借入分の償還が進んだことなどにより元利償還金は減少しており、一般会計からの繰入金は減少している。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今後も大規模事業の実施に当たっては、実施時期を調整することで単年度当たりの市債発行額を抑制し、公営企業会計を含む全会計において公債費の縮減に努めていく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本市では、満期一括償還地方債を発行していないため、左表に掲載する数値はない。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秋田県秋田市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日新小学校増改築等事業や河辺市民サービスセンター大規模改修事業に係る借入れが増となった一方で、臨時財政対策債や旧合併事業特例債の減などにより、一般会計等の地方債残高は減少した。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水道事業会計における企業債残高の増に伴い、公営企業債残高全体では増加したものの、元金に占める準元金の割合が減少し、公営企業債残高の増加率を元金に占める準元金の割合の減少率が上回ったことから、一般会計からの繰入見込額が減少した。</a:t>
          </a:r>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○設立法人等の負債額等負担見込額</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市立秋田総合病院の繰越欠損金の増により、設立法人等の負債額等負担見込額が増加した。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○今後の対応</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今後も地方債発行額の抑制や繰上償還等により地方債残高を縮減するとともに、設立法人の経営改善や、充当可能基金である財政調整基金および減債基金の取崩しを抑制しながら基金残高を確保することにより、比率の改善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秋田県秋田市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・令和６年度末の基金全体の残高は、前年度末と比較して</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3,508</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・財政調整基金は、前年度実質収支の</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を下回らない額を含む</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728</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百万円を積み立てた一方で、収支不足の補てんのため</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2,027</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百万円を取り崩したことにより、前年度末と比較し</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1,299</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・減債基金は、臨時財政対策債償還基金費を含む分</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501</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百万円を積み立てた一方で、臨時財政対策債償還基金費分</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百万円および合併特例事業債償還分</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441</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百万円を取り崩したことにより、前年度末と比較し</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・公共施設等整備基金は、運用益１百万円を積み立てた一方で、公共施設等の改修等のため</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774</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百万円を取り崩したことにより、前年度末と比較し</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773</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主要２基金である財政調整基金および減債基金については、収支不足の補てんのための取崩しが増加したことにより、残高は減少傾向にあることから、令和５年度からの４年間を計画期間とする「第４期・県都</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あきた</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改革プラン」に掲げる、２基金合計で一般会計予算規模の５％程度確保する</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目標に向け</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、残高の回復に努めていく。</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・特定目的基金は、「第４期・県都</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あきた</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改革プラン」において、それぞれの基金の残高や今後の事業計画の見込みなどを勘案し、設置目的に応じた</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必要な財源を積立てる</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こととしている。</a:t>
          </a:r>
          <a:endParaRPr lang="ja-JP" altLang="ja-JP" sz="125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・公共施設等整備基金：公共施設等の整備等に要する経費に充てる。　　　　　　　　　　　　　　　　　　　　　　　　　　　　　　　　　　　　　　　　　　　　　　　　　　　　　　　　　　　　　　　　　　　　　　　　　</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・一般廃棄物処理施設整備基金：一般廃棄物処理施設の整備等に要する経費に充てる。　　　　　　　　　　　　　　　　　　　　　　　　　　　　　　　　　　　　　　　　　　　　　　　　　　　　　　　　　　　　　　　　　　　　　　　　　　　　　　　　　　　　　　　　　　　　　　　　　　　</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・公共交通活性化基金：公共交通の利便性向上に要する経費に充てる。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・公立大学法人支援基金：公立大学法人の管理運営ならびに施設および設備の整備に係る支援に要する経費に充てる。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・公共施設等整備基金：運用益１百万円を積み立てた一方で、公共施設等の改修等のため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774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百万円を取り崩したことにより、前年度末と比較し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773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廃棄物処理施設の改修等を行うため</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81</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百万円を取り崩した一方で、「秋田市廃棄物の処理および再利用に関する条例」に規定された、家庭ごみ処理手数料相当額の</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1/2</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の額および運用益を合わせた</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218</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百万円を将来の廃棄物処理施設の整備等に備えて積み立てたことにより、前年度末と比較し</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137</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百万円増加した。</a:t>
          </a:r>
          <a:endPar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・公共交通活性化基金：公共交通の利便性を向上するための事業へ充当するため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・公立大学法人支援基金：施設・設備の整備に係る支援に充当するため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百万円減少した。　</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・公共施設等整備基金：今後も老朽化した公共施設等の改修等は増加すると見込まれるため、公共施設等の整備等に必要な財源を積立てることとしている。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・公共交通活性化基金：将来にわたって安心して利用することができる公共交通の実現に向け、公共交通の利便性向上に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必要な財源を積立てる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こととしている。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・公立大学法人支援基金：今後も施設・設備の整備に係る支援に充当するため、公立大学法人の管理運営ならびに施設および設備の整備に係る支援に必要な財源を積立てることとしている。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・地方財政法に規定された前年度実質収支の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を下回らない額や運用益として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百万円を積み立てた一方で、収支不足の補てんのため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百万円を取り崩した結果、前年度末と比較し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・豪雪時の対応のため、過去の実績により最低限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億円を下回らないよう維持してきたが、収支不足の補てんのための取崩し等により減少が見込まれることから、財政状況等を勘案しながら残高の回復に努めていく必要がある。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・「第４期・県都</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あきた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改革プラン」において、財政調整基金および減債基金の残高合計で一般会計予算規模の５％程度を確保することを目標としており、残高の確保に努める。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・臨時財政対策債償還基金費分や運用益として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百万円を積み立てた一方で、臨時財政対策債の償還のため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百万円、および合併特例事業債の償還のため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百万円を取り崩したことにより、前年度末と比較し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・今後も投資的経費に伴う地方債発行が見込まれることから、減債基金の残高や今後の地方債発行に伴う償還を勘案し、地方債の償還に必要な財源を確保することとしている。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秋田県秋田市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293,729
291,770
906.07
157,284,780
155,016,487
1,832,181
75,425,623
145,310,838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財政力指数は前年度に同じく</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で、直近５年間では横ばいであるものの、類似団体平均を下回る状況が続いている。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子ども子育て費の新設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給与改定費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の増により、分母となる基準財政需要額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分子となる基準財政収入額よりも増加率が大きかったため、単年度の指数では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悪化した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今後も厳しい財政状況が続く見通しであることから、新規財源の確保や地方債残高の縮減はもとより、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事業見直しを継続的に実施し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、歳出抑制に努めるなど、安定的で持続可能な財政運営に努める。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43543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26307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分子となる経常経費充当一般財源は、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退職手当の増に伴う人件費の増や、</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秋田市ふるさと応援寄附金推進事業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に伴う物件費の増加などにより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一方、分母となる経常一般財源等は、臨時財政対策債が減少したものの、普通交付税</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や地方特例交付金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等の増加により前年度比で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ポイント増加したが、分子の増加率を下回ったことで、経常収支比率は前年度から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類似団体平均を</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高い水準の数値であることから、今後も、市税などの経常一般財源の確保に努めるとともに、義務的経費を含めたすべての経費について徹底した見直しを行い、比率の改善に努める。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149437</xdr:rowOff>
    </xdr:from>
    <xdr:to>
      <xdr:col>23</xdr:col>
      <xdr:colOff>133350</xdr:colOff>
      <xdr:row>66</xdr:row>
      <xdr:rowOff>42333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9368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113242</xdr:rowOff>
    </xdr:from>
    <xdr:to>
      <xdr:col>19</xdr:col>
      <xdr:colOff>133350</xdr:colOff>
      <xdr:row>65</xdr:row>
      <xdr:rowOff>149437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25749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147955</xdr:rowOff>
    </xdr:from>
    <xdr:to>
      <xdr:col>15</xdr:col>
      <xdr:colOff>82550</xdr:colOff>
      <xdr:row>65</xdr:row>
      <xdr:rowOff>113242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2075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147955</xdr:rowOff>
    </xdr:from>
    <xdr:to>
      <xdr:col>11</xdr:col>
      <xdr:colOff>31750</xdr:colOff>
      <xdr:row>65</xdr:row>
      <xdr:rowOff>113242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2075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162983</xdr:rowOff>
    </xdr:from>
    <xdr:to>
      <xdr:col>23</xdr:col>
      <xdr:colOff>184150</xdr:colOff>
      <xdr:row>66</xdr:row>
      <xdr:rowOff>93133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135060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7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98637</xdr:rowOff>
    </xdr:from>
    <xdr:to>
      <xdr:col>19</xdr:col>
      <xdr:colOff>184150</xdr:colOff>
      <xdr:row>66</xdr:row>
      <xdr:rowOff>28787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38964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11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62442</xdr:rowOff>
    </xdr:from>
    <xdr:to>
      <xdr:col>15</xdr:col>
      <xdr:colOff>133350</xdr:colOff>
      <xdr:row>65</xdr:row>
      <xdr:rowOff>164042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2769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7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97155</xdr:rowOff>
    </xdr:from>
    <xdr:to>
      <xdr:col>11</xdr:col>
      <xdr:colOff>82550</xdr:colOff>
      <xdr:row>65</xdr:row>
      <xdr:rowOff>27305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37482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3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62442</xdr:rowOff>
    </xdr:from>
    <xdr:to>
      <xdr:col>7</xdr:col>
      <xdr:colOff>31750</xdr:colOff>
      <xdr:row>65</xdr:row>
      <xdr:rowOff>164042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2769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7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[152,314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人口１人当たり人件費・物件費等決算額は、類似団体平均を上回る状況が続いて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人件費は、給与改定に伴う給料、期末・勤勉手当の増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ほか、地方自治法の一部改正</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、会計年度任用職員に対しても勤勉手当が支給されたこと、定年引き上げに伴う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名の定年退職者へ退職手当を支出したことなどにより、前年度比で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％の増となった。物件費は、新型コロナウイルス感染症対策に係る経費の減少などにより、前年度比で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％の減となった。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引き続き、「第４期・県都</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あきた</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改革プラン」に位置づけた職員数の適正管理や公共施設等に係るコスト縮減などに取り組み、人件費・物件費の削減に努める。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119884</xdr:rowOff>
    </xdr:from>
    <xdr:to>
      <xdr:col>23</xdr:col>
      <xdr:colOff>133350</xdr:colOff>
      <xdr:row>86</xdr:row>
      <xdr:rowOff>107914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693134"/>
          <a:ext cx="838200" cy="15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119884</xdr:rowOff>
    </xdr:from>
    <xdr:to>
      <xdr:col>19</xdr:col>
      <xdr:colOff>133350</xdr:colOff>
      <xdr:row>85</xdr:row>
      <xdr:rowOff>161590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693134"/>
          <a:ext cx="889000" cy="4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161590</xdr:rowOff>
    </xdr:from>
    <xdr:to>
      <xdr:col>15</xdr:col>
      <xdr:colOff>82550</xdr:colOff>
      <xdr:row>86</xdr:row>
      <xdr:rowOff>51068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734840"/>
          <a:ext cx="889000" cy="6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158680</xdr:rowOff>
    </xdr:from>
    <xdr:to>
      <xdr:col>11</xdr:col>
      <xdr:colOff>31750</xdr:colOff>
      <xdr:row>86</xdr:row>
      <xdr:rowOff>51068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560480"/>
          <a:ext cx="889000" cy="23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57114</xdr:rowOff>
    </xdr:from>
    <xdr:to>
      <xdr:col>23</xdr:col>
      <xdr:colOff>184150</xdr:colOff>
      <xdr:row>86</xdr:row>
      <xdr:rowOff>158714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0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29191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7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69084</xdr:rowOff>
    </xdr:from>
    <xdr:to>
      <xdr:col>19</xdr:col>
      <xdr:colOff>184150</xdr:colOff>
      <xdr:row>85</xdr:row>
      <xdr:rowOff>170684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4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155461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2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110790</xdr:rowOff>
    </xdr:from>
    <xdr:to>
      <xdr:col>15</xdr:col>
      <xdr:colOff>133350</xdr:colOff>
      <xdr:row>86</xdr:row>
      <xdr:rowOff>40940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25717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7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268</xdr:rowOff>
    </xdr:from>
    <xdr:to>
      <xdr:col>11</xdr:col>
      <xdr:colOff>82550</xdr:colOff>
      <xdr:row>86</xdr:row>
      <xdr:rowOff>101868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7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86645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83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107880</xdr:rowOff>
    </xdr:from>
    <xdr:to>
      <xdr:col>7</xdr:col>
      <xdr:colOff>31750</xdr:colOff>
      <xdr:row>85</xdr:row>
      <xdr:rowOff>38030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50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22807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9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ラスパイレス指数は、６年度は５年度に比べて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ポイント増加しており、類似団体と比較すると、指数が低い順で上位に位置している。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今後も人事委員会勧告等を踏まえ、給与制度の適正化に努める。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46831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605000"/>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1588</xdr:rowOff>
    </xdr:from>
    <xdr:to>
      <xdr:col>77</xdr:col>
      <xdr:colOff>44450</xdr:colOff>
      <xdr:row>85</xdr:row>
      <xdr:rowOff>31750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57483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1588</xdr:rowOff>
    </xdr:from>
    <xdr:to>
      <xdr:col>72</xdr:col>
      <xdr:colOff>203200</xdr:colOff>
      <xdr:row>85</xdr:row>
      <xdr:rowOff>16669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574838"/>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16669</xdr:rowOff>
    </xdr:from>
    <xdr:to>
      <xdr:col>68</xdr:col>
      <xdr:colOff>152400</xdr:colOff>
      <xdr:row>85</xdr:row>
      <xdr:rowOff>31750</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58991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167481</xdr:rowOff>
    </xdr:from>
    <xdr:to>
      <xdr:col>81</xdr:col>
      <xdr:colOff>95250</xdr:colOff>
      <xdr:row>85</xdr:row>
      <xdr:rowOff>97631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6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12558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1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122238</xdr:rowOff>
    </xdr:from>
    <xdr:to>
      <xdr:col>73</xdr:col>
      <xdr:colOff>44450</xdr:colOff>
      <xdr:row>85</xdr:row>
      <xdr:rowOff>52388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62565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137319</xdr:rowOff>
    </xdr:from>
    <xdr:to>
      <xdr:col>68</xdr:col>
      <xdr:colOff>203200</xdr:colOff>
      <xdr:row>85</xdr:row>
      <xdr:rowOff>67469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77646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行政改革の一環として、公営企業（ガス事業、交通事業）を廃止した際に当該企業職員を受け入れたことなどにより、類似団体の平均値との比較では上回っている。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前年度と比べ普通会計の職員は増加しているが、これまでも定員適正化の取組を進めてきたところであり、今後も事務事業執行体制の効率化を図る。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103959</xdr:rowOff>
    </xdr:from>
    <xdr:to>
      <xdr:col>81</xdr:col>
      <xdr:colOff>44450</xdr:colOff>
      <xdr:row>63</xdr:row>
      <xdr:rowOff>159113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905309"/>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35016</xdr:rowOff>
    </xdr:from>
    <xdr:to>
      <xdr:col>77</xdr:col>
      <xdr:colOff>44450</xdr:colOff>
      <xdr:row>63</xdr:row>
      <xdr:rowOff>103959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83636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7438</xdr:rowOff>
    </xdr:from>
    <xdr:to>
      <xdr:col>72</xdr:col>
      <xdr:colOff>203200</xdr:colOff>
      <xdr:row>63</xdr:row>
      <xdr:rowOff>35016</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808788"/>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161653</xdr:rowOff>
    </xdr:from>
    <xdr:to>
      <xdr:col>68</xdr:col>
      <xdr:colOff>152400</xdr:colOff>
      <xdr:row>63</xdr:row>
      <xdr:rowOff>7438</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79155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108313</xdr:rowOff>
    </xdr:from>
    <xdr:to>
      <xdr:col>81</xdr:col>
      <xdr:colOff>95250</xdr:colOff>
      <xdr:row>64</xdr:row>
      <xdr:rowOff>38463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80390</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88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53159</xdr:rowOff>
    </xdr:from>
    <xdr:to>
      <xdr:col>77</xdr:col>
      <xdr:colOff>95250</xdr:colOff>
      <xdr:row>63</xdr:row>
      <xdr:rowOff>154759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139536</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940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155666</xdr:rowOff>
    </xdr:from>
    <xdr:to>
      <xdr:col>73</xdr:col>
      <xdr:colOff>44450</xdr:colOff>
      <xdr:row>63</xdr:row>
      <xdr:rowOff>85816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70593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128088</xdr:rowOff>
    </xdr:from>
    <xdr:to>
      <xdr:col>68</xdr:col>
      <xdr:colOff>203200</xdr:colOff>
      <xdr:row>63</xdr:row>
      <xdr:rowOff>58238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43015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110853</xdr:rowOff>
    </xdr:from>
    <xdr:to>
      <xdr:col>64</xdr:col>
      <xdr:colOff>152400</xdr:colOff>
      <xdr:row>63</xdr:row>
      <xdr:rowOff>41003</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25780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実質公債費比率は、分母が普通交付税の増などにより増加した一方で、分子が元利償還金の増などにより増加し、分子の増加率が分母の増加率を上回ったため、前年度との比較で単年度比率では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ポイント、３か年平均では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今後、標準財政規模については、８年度に事業所税の課税要件が喪失するほか、人口減少に伴い市税および普通交付税が減少していくことから、微減と見込んでいる。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また、公債費については、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日新小学校増改築等事業等に係る地方債の償還が本格化することで、９年度までは増加するが、大規模事業に係る地方債の償還が順次終了することにより、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年度以降は減少するものと見込んで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いる。そのため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、実質公債費比率は９年度までは増加し、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年度以降は減少に転じるものと想定している。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138006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29064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89746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2745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89746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2745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113877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29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87206</xdr:rowOff>
    </xdr:from>
    <xdr:to>
      <xdr:col>81</xdr:col>
      <xdr:colOff>95250</xdr:colOff>
      <xdr:row>43</xdr:row>
      <xdr:rowOff>17356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59283</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2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は、分母となる標準財政規模が増加したものの、分子となる充当可能基金額が財政調整基金等の残高の減少に伴い減となったこと、地方債現在高等に係る基準財政需要額算入額が減となったことなどにより、分子の増加率が分母の増加率を上回ったことから、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令和２年度以降、将来負担比率は増加しており、類似団体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との比較では、依然として比率は上回っている状況にあることから、引き続き地方債発行額の抑制等を実施し、地方債残高の縮減に努めるとともに、設立法人の経営改善や、充当可能基金である財政調整基金および減債基金の取崩しを抑制し、基金残高を確保することにより比率の改善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111811</xdr:rowOff>
    </xdr:from>
    <xdr:to>
      <xdr:col>81</xdr:col>
      <xdr:colOff>44450</xdr:colOff>
      <xdr:row>21</xdr:row>
      <xdr:rowOff>2134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540811"/>
          <a:ext cx="8382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107594</xdr:rowOff>
    </xdr:from>
    <xdr:to>
      <xdr:col>77</xdr:col>
      <xdr:colOff>44450</xdr:colOff>
      <xdr:row>20</xdr:row>
      <xdr:rowOff>111811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365144"/>
          <a:ext cx="889000" cy="1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151638</xdr:rowOff>
    </xdr:from>
    <xdr:to>
      <xdr:col>72</xdr:col>
      <xdr:colOff>203200</xdr:colOff>
      <xdr:row>19</xdr:row>
      <xdr:rowOff>107594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237738"/>
          <a:ext cx="8890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113995</xdr:rowOff>
    </xdr:from>
    <xdr:to>
      <xdr:col>68</xdr:col>
      <xdr:colOff>152400</xdr:colOff>
      <xdr:row>18</xdr:row>
      <xdr:rowOff>151638</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200095"/>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122784</xdr:rowOff>
    </xdr:from>
    <xdr:to>
      <xdr:col>81</xdr:col>
      <xdr:colOff>95250</xdr:colOff>
      <xdr:row>21</xdr:row>
      <xdr:rowOff>52934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55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94861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523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61011</xdr:rowOff>
    </xdr:from>
    <xdr:to>
      <xdr:col>77</xdr:col>
      <xdr:colOff>95250</xdr:colOff>
      <xdr:row>20</xdr:row>
      <xdr:rowOff>162611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4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147388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576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56794</xdr:rowOff>
    </xdr:from>
    <xdr:to>
      <xdr:col>73</xdr:col>
      <xdr:colOff>44450</xdr:colOff>
      <xdr:row>19</xdr:row>
      <xdr:rowOff>158394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3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143171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40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100838</xdr:rowOff>
    </xdr:from>
    <xdr:to>
      <xdr:col>68</xdr:col>
      <xdr:colOff>203200</xdr:colOff>
      <xdr:row>19</xdr:row>
      <xdr:rowOff>30988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1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15765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27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63195</xdr:rowOff>
    </xdr:from>
    <xdr:to>
      <xdr:col>64</xdr:col>
      <xdr:colOff>152400</xdr:colOff>
      <xdr:row>18</xdr:row>
      <xdr:rowOff>164795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14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149572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23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秋田県秋田市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293,729
291,770
906.07
157,284,780
155,016,487
1,832,181
75,425,623
145,310,838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人件費の経常経費充当一般財源は、職員の人員構成の変化や給与改定により、基本給および期末・勤勉手当が増となったほか、地方自治法の一部改正</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、６年度から会計年度任用職員に対しても勤勉手当が支給されたこと、定年引き上げに伴う</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名の定年退職者へ退職手当を支出したことなどにより、前年度比で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％増加し、比率は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人件費の比率は類似団体平均値を上回る水準で推移しており、今後は定年延長の影響により退職手当が大幅に増減するものの、採用数は定年延長を踏まえ、役職定年数と同数程度の採用</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、職員数は役職定年数と同数程度の増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を見込んでいることから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、退職手当を除く人件費は微増で推移するものと見通している。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52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52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物件費の経常経費充当一般財源は、</a:t>
          </a: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秋田市ふるさと応援寄附金推進事業の増のほか、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ごみ処理施設運営費など、施設の維持管理に係る経費の増加などにより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％増加し、比率も</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物件費の比率は、類似団体平均を下回る水準で推移しており、施設保有量の見直しや民間活力の導入による施設運営の効率化などを通じて、施設の管理コスト等の縮減に努める。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311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31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17</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85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142240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54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104157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4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扶助費の経常経費充当一般財源は、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物価高騰支援給付金給付事業（調整給付分）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制度拡充に伴う児童手当費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の増などにより、前年度比で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％増加し、比率としては前年度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と同じく</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ポイントであった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の比率は類似団体平均を下回る水準で推移しており、今後は、利用者の増加により障がい者保護費が増となる一方、児童数の減少により私立保育所等給付費が減となることで、全体としては横ばいで推移するものと見込んでおり、引き続き各制度の適切な執行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56</xdr:row>
      <xdr:rowOff>25400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120650</xdr:rowOff>
    </xdr:from>
    <xdr:to>
      <xdr:col>19</xdr:col>
      <xdr:colOff>187325</xdr:colOff>
      <xdr:row>56</xdr:row>
      <xdr:rowOff>25400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50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120650</xdr:rowOff>
    </xdr:from>
    <xdr:to>
      <xdr:col>15</xdr:col>
      <xdr:colOff>98425</xdr:colOff>
      <xdr:row>55</xdr:row>
      <xdr:rowOff>120650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5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55</xdr:row>
      <xdr:rowOff>158750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50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146050</xdr:rowOff>
    </xdr:from>
    <xdr:to>
      <xdr:col>24</xdr:col>
      <xdr:colOff>76200</xdr:colOff>
      <xdr:row>56</xdr:row>
      <xdr:rowOff>76200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146050</xdr:rowOff>
    </xdr:from>
    <xdr:to>
      <xdr:col>20</xdr:col>
      <xdr:colOff>38100</xdr:colOff>
      <xdr:row>56</xdr:row>
      <xdr:rowOff>76200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69850</xdr:rowOff>
    </xdr:from>
    <xdr:to>
      <xdr:col>15</xdr:col>
      <xdr:colOff>149225</xdr:colOff>
      <xdr:row>56</xdr:row>
      <xdr:rowOff>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69850</xdr:rowOff>
    </xdr:from>
    <xdr:to>
      <xdr:col>11</xdr:col>
      <xdr:colOff>60325</xdr:colOff>
      <xdr:row>56</xdr:row>
      <xdr:rowOff>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107950</xdr:rowOff>
    </xdr:from>
    <xdr:to>
      <xdr:col>6</xdr:col>
      <xdr:colOff>171450</xdr:colOff>
      <xdr:row>56</xdr:row>
      <xdr:rowOff>38100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その他の経費の経常経費充当一般財源は、秋田県後期高齢者医療広域連合療養給付費負担金や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秋田県後期高齢者医療広域連合事務費負担金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の増などによる繰出金の増や、維持補修費に係る一般財源の増などにより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その他の経費の比率は、類似団体平均を上回っており、施設等の老朽化による維持補修費の増や高齢化による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後期高齢者医療制度への繰出金の増等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が影響している。引き続き、施設の統廃合による維持管理経費の削減や、基準外繰出の縮減により、改善に努める。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59</xdr:row>
      <xdr:rowOff>133350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59</xdr:row>
      <xdr:rowOff>133350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2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34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59</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34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82550</xdr:rowOff>
    </xdr:from>
    <xdr:to>
      <xdr:col>78</xdr:col>
      <xdr:colOff>120650</xdr:colOff>
      <xdr:row>60</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168927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補助費等の経常経費充当一般財源は、</a:t>
          </a: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公立大学法人運営費交付金や下水道事業会計負担金等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し、比率も</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補助費等の比率は類似団体平均を下回っているものの、今後も、借入金償還に係る病院法人運営費負担金の増加が見込まれることから、各会計の経営状況を精査し、負担金の適正化に努める。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9563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37846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0020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81280</xdr:rowOff>
    </xdr:from>
    <xdr:to>
      <xdr:col>73</xdr:col>
      <xdr:colOff>180975</xdr:colOff>
      <xdr:row>35</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10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34</xdr:row>
      <xdr:rowOff>108712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9105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142257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57912</xdr:rowOff>
    </xdr:from>
    <xdr:to>
      <xdr:col>65</xdr:col>
      <xdr:colOff>53975</xdr:colOff>
      <xdr:row>34</xdr:row>
      <xdr:rowOff>159512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169689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公債費は、臨時財政対策債の元利償還金が減となった一方で、過去の大規模事業の償還開始により元利償還金全体では増加したことなどにより、前年度比で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％増加したものの、比率は前年度から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日新小学校増改築等事業等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に係る地方債の償還が本格化することにより、９年度までは公債費が増加するが、過去の投資的経費に係る地方債の償還が終了することや、大規模事業の年度間調整等による地方債発行の平準化に伴い、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年度以降は減少に転じるものと見込んでいる。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78</xdr:row>
      <xdr:rowOff>5080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629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130811</xdr:rowOff>
    </xdr:from>
    <xdr:to>
      <xdr:col>19</xdr:col>
      <xdr:colOff>187325</xdr:colOff>
      <xdr:row>78</xdr:row>
      <xdr:rowOff>5080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324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130811</xdr:rowOff>
    </xdr:from>
    <xdr:to>
      <xdr:col>15</xdr:col>
      <xdr:colOff>98425</xdr:colOff>
      <xdr:row>77</xdr:row>
      <xdr:rowOff>161289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324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66039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3629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80011</xdr:rowOff>
    </xdr:from>
    <xdr:to>
      <xdr:col>15</xdr:col>
      <xdr:colOff>149225</xdr:colOff>
      <xdr:row>78</xdr:row>
      <xdr:rowOff>10161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166388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公債費以外の経費の経常経費充当一般財源は、補助費等が前年度比で</a:t>
          </a:r>
          <a:r>
            <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7.0</a:t>
          </a: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％減少したものの、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人件費が</a:t>
          </a:r>
          <a:r>
            <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9.0</a:t>
          </a: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％増、扶助費が</a:t>
          </a:r>
          <a:r>
            <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2.9</a:t>
          </a: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％増、その他の経費が</a:t>
          </a:r>
          <a:r>
            <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2.0</a:t>
          </a: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％増したことなどにより、前年度から</a:t>
          </a:r>
          <a:r>
            <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5.3</a:t>
          </a: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％増加した。また、分母となる経常一般財源等は普通交付税の増などにより</a:t>
          </a:r>
          <a:r>
            <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3.5</a:t>
          </a: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％増加したため、比率は前年度から</a:t>
          </a:r>
          <a:r>
            <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1.8</a:t>
          </a: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ポイント上昇した。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公債費以外の経費の比率は、類似団体平均を下回っており、今後も「第４期・県都</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あきた</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改革プラン」に位置づけた取組を推進することで、安定的で持続可能な財政運営に努める。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76</xdr:row>
      <xdr:rowOff>157480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191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77470</xdr:rowOff>
    </xdr:from>
    <xdr:to>
      <xdr:col>78</xdr:col>
      <xdr:colOff>69850</xdr:colOff>
      <xdr:row>76</xdr:row>
      <xdr:rowOff>88900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076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76</xdr:row>
      <xdr:rowOff>77470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628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104140</xdr:rowOff>
    </xdr:from>
    <xdr:to>
      <xdr:col>69</xdr:col>
      <xdr:colOff>92075</xdr:colOff>
      <xdr:row>76</xdr:row>
      <xdr:rowOff>24130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628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38100</xdr:rowOff>
    </xdr:from>
    <xdr:to>
      <xdr:col>78</xdr:col>
      <xdr:colOff>120650</xdr:colOff>
      <xdr:row>76</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26670</xdr:rowOff>
    </xdr:from>
    <xdr:to>
      <xdr:col>74</xdr:col>
      <xdr:colOff>31750</xdr:colOff>
      <xdr:row>76</xdr:row>
      <xdr:rowOff>128270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138447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53340</xdr:rowOff>
    </xdr:from>
    <xdr:to>
      <xdr:col>69</xdr:col>
      <xdr:colOff>142875</xdr:colOff>
      <xdr:row>75</xdr:row>
      <xdr:rowOff>154939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165117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144780</xdr:rowOff>
    </xdr:from>
    <xdr:to>
      <xdr:col>65</xdr:col>
      <xdr:colOff>53975</xdr:colOff>
      <xdr:row>76</xdr:row>
      <xdr:rowOff>74930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85107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秋田県秋田市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43485</xdr:rowOff>
    </xdr:from>
    <xdr:to>
      <xdr:col>29</xdr:col>
      <xdr:colOff>127000</xdr:colOff>
      <xdr:row>15</xdr:row>
      <xdr:rowOff>63983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91410"/>
          <a:ext cx="647700" cy="191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63983</xdr:rowOff>
    </xdr:from>
    <xdr:to>
      <xdr:col>26</xdr:col>
      <xdr:colOff>50800</xdr:colOff>
      <xdr:row>15</xdr:row>
      <xdr:rowOff>162357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83358"/>
          <a:ext cx="698500" cy="98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162357</xdr:rowOff>
    </xdr:from>
    <xdr:to>
      <xdr:col>22</xdr:col>
      <xdr:colOff>114300</xdr:colOff>
      <xdr:row>16</xdr:row>
      <xdr:rowOff>39065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81732"/>
          <a:ext cx="698500" cy="48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39065</xdr:rowOff>
    </xdr:from>
    <xdr:to>
      <xdr:col>18</xdr:col>
      <xdr:colOff>177800</xdr:colOff>
      <xdr:row>16</xdr:row>
      <xdr:rowOff>61011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29890"/>
          <a:ext cx="698500" cy="21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164135</xdr:rowOff>
    </xdr:from>
    <xdr:to>
      <xdr:col>29</xdr:col>
      <xdr:colOff>177800</xdr:colOff>
      <xdr:row>14</xdr:row>
      <xdr:rowOff>94285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40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9212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8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13183</xdr:rowOff>
    </xdr:from>
    <xdr:to>
      <xdr:col>26</xdr:col>
      <xdr:colOff>101600</xdr:colOff>
      <xdr:row>15</xdr:row>
      <xdr:rowOff>114783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32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124960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01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111557</xdr:rowOff>
    </xdr:from>
    <xdr:to>
      <xdr:col>22</xdr:col>
      <xdr:colOff>165100</xdr:colOff>
      <xdr:row>16</xdr:row>
      <xdr:rowOff>41707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30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51884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9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159715</xdr:rowOff>
    </xdr:from>
    <xdr:to>
      <xdr:col>19</xdr:col>
      <xdr:colOff>38100</xdr:colOff>
      <xdr:row>16</xdr:row>
      <xdr:rowOff>89865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79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100042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47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10211</xdr:rowOff>
    </xdr:from>
    <xdr:to>
      <xdr:col>15</xdr:col>
      <xdr:colOff>101600</xdr:colOff>
      <xdr:row>16</xdr:row>
      <xdr:rowOff>111811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01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121988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6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44323</xdr:rowOff>
    </xdr:from>
    <xdr:to>
      <xdr:col>29</xdr:col>
      <xdr:colOff>127000</xdr:colOff>
      <xdr:row>34</xdr:row>
      <xdr:rowOff>150927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11773"/>
          <a:ext cx="647700" cy="106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150927</xdr:rowOff>
    </xdr:from>
    <xdr:to>
      <xdr:col>26</xdr:col>
      <xdr:colOff>50800</xdr:colOff>
      <xdr:row>34</xdr:row>
      <xdr:rowOff>213716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418377"/>
          <a:ext cx="698500" cy="62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213716</xdr:rowOff>
    </xdr:from>
    <xdr:to>
      <xdr:col>22</xdr:col>
      <xdr:colOff>114300</xdr:colOff>
      <xdr:row>34</xdr:row>
      <xdr:rowOff>227431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81166"/>
          <a:ext cx="698500" cy="13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227431</xdr:rowOff>
    </xdr:from>
    <xdr:to>
      <xdr:col>18</xdr:col>
      <xdr:colOff>177800</xdr:colOff>
      <xdr:row>34</xdr:row>
      <xdr:rowOff>251587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494881"/>
          <a:ext cx="698500" cy="24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336423</xdr:rowOff>
    </xdr:from>
    <xdr:to>
      <xdr:col>29</xdr:col>
      <xdr:colOff>177800</xdr:colOff>
      <xdr:row>34</xdr:row>
      <xdr:rowOff>95123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260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181500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100127</xdr:rowOff>
    </xdr:from>
    <xdr:to>
      <xdr:col>26</xdr:col>
      <xdr:colOff>101600</xdr:colOff>
      <xdr:row>34</xdr:row>
      <xdr:rowOff>201727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67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211904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36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162916</xdr:rowOff>
    </xdr:from>
    <xdr:to>
      <xdr:col>22</xdr:col>
      <xdr:colOff>165100</xdr:colOff>
      <xdr:row>34</xdr:row>
      <xdr:rowOff>264516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30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274693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9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176631</xdr:rowOff>
    </xdr:from>
    <xdr:to>
      <xdr:col>19</xdr:col>
      <xdr:colOff>38100</xdr:colOff>
      <xdr:row>34</xdr:row>
      <xdr:rowOff>278231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44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288408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12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200787</xdr:rowOff>
    </xdr:from>
    <xdr:to>
      <xdr:col>15</xdr:col>
      <xdr:colOff>101600</xdr:colOff>
      <xdr:row>34</xdr:row>
      <xdr:rowOff>302387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68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312564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3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293,729
291,770
906.07
157,284,780
155,016,487
1,832,181
75,425,623
145,310,838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11684</xdr:rowOff>
    </xdr:from>
    <xdr:to>
      <xdr:col>24</xdr:col>
      <xdr:colOff>63500</xdr:colOff>
      <xdr:row>35</xdr:row>
      <xdr:rowOff>119322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40984"/>
          <a:ext cx="838200" cy="27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119322</xdr:rowOff>
    </xdr:from>
    <xdr:to>
      <xdr:col>19</xdr:col>
      <xdr:colOff>177800</xdr:colOff>
      <xdr:row>35</xdr:row>
      <xdr:rowOff>122816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20072"/>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122816</xdr:rowOff>
    </xdr:from>
    <xdr:to>
      <xdr:col>15</xdr:col>
      <xdr:colOff>50800</xdr:colOff>
      <xdr:row>35</xdr:row>
      <xdr:rowOff>155865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23566"/>
          <a:ext cx="889000" cy="3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115632</xdr:rowOff>
    </xdr:from>
    <xdr:to>
      <xdr:col>10</xdr:col>
      <xdr:colOff>114300</xdr:colOff>
      <xdr:row>35</xdr:row>
      <xdr:rowOff>155865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16382"/>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132334</xdr:rowOff>
    </xdr:from>
    <xdr:to>
      <xdr:col>24</xdr:col>
      <xdr:colOff>114300</xdr:colOff>
      <xdr:row>34</xdr:row>
      <xdr:rowOff>62484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155211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4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68522</xdr:rowOff>
    </xdr:from>
    <xdr:to>
      <xdr:col>20</xdr:col>
      <xdr:colOff>38100</xdr:colOff>
      <xdr:row>35</xdr:row>
      <xdr:rowOff>170122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15199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4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72016</xdr:rowOff>
    </xdr:from>
    <xdr:to>
      <xdr:col>15</xdr:col>
      <xdr:colOff>101600</xdr:colOff>
      <xdr:row>36</xdr:row>
      <xdr:rowOff>2166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7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18693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4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105065</xdr:rowOff>
    </xdr:from>
    <xdr:to>
      <xdr:col>10</xdr:col>
      <xdr:colOff>165100</xdr:colOff>
      <xdr:row>36</xdr:row>
      <xdr:rowOff>35215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51742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8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64832</xdr:rowOff>
    </xdr:from>
    <xdr:to>
      <xdr:col>6</xdr:col>
      <xdr:colOff>38100</xdr:colOff>
      <xdr:row>35</xdr:row>
      <xdr:rowOff>166432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6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11509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4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23914</xdr:rowOff>
    </xdr:from>
    <xdr:to>
      <xdr:col>24</xdr:col>
      <xdr:colOff>63500</xdr:colOff>
      <xdr:row>55</xdr:row>
      <xdr:rowOff>48346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453664"/>
          <a:ext cx="838200" cy="2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125499</xdr:rowOff>
    </xdr:from>
    <xdr:to>
      <xdr:col>19</xdr:col>
      <xdr:colOff>177800</xdr:colOff>
      <xdr:row>55</xdr:row>
      <xdr:rowOff>23914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383799"/>
          <a:ext cx="889000" cy="6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125499</xdr:rowOff>
    </xdr:from>
    <xdr:to>
      <xdr:col>15</xdr:col>
      <xdr:colOff>50800</xdr:colOff>
      <xdr:row>55</xdr:row>
      <xdr:rowOff>24200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383799"/>
          <a:ext cx="889000" cy="7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24200</xdr:rowOff>
    </xdr:from>
    <xdr:to>
      <xdr:col>10</xdr:col>
      <xdr:colOff>114300</xdr:colOff>
      <xdr:row>56</xdr:row>
      <xdr:rowOff>54918</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453950"/>
          <a:ext cx="889000" cy="20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168996</xdr:rowOff>
    </xdr:from>
    <xdr:to>
      <xdr:col>24</xdr:col>
      <xdr:colOff>114300</xdr:colOff>
      <xdr:row>55</xdr:row>
      <xdr:rowOff>99146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42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20423</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27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144564</xdr:rowOff>
    </xdr:from>
    <xdr:to>
      <xdr:col>20</xdr:col>
      <xdr:colOff>38100</xdr:colOff>
      <xdr:row>55</xdr:row>
      <xdr:rowOff>74714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4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91241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74699</xdr:rowOff>
    </xdr:from>
    <xdr:to>
      <xdr:col>15</xdr:col>
      <xdr:colOff>101600</xdr:colOff>
      <xdr:row>55</xdr:row>
      <xdr:rowOff>4849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33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21376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10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144850</xdr:rowOff>
    </xdr:from>
    <xdr:to>
      <xdr:col>10</xdr:col>
      <xdr:colOff>165100</xdr:colOff>
      <xdr:row>55</xdr:row>
      <xdr:rowOff>75000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40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91527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1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4118</xdr:rowOff>
    </xdr:from>
    <xdr:to>
      <xdr:col>6</xdr:col>
      <xdr:colOff>38100</xdr:colOff>
      <xdr:row>56</xdr:row>
      <xdr:rowOff>105718</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60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122245</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38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29880</xdr:rowOff>
    </xdr:from>
    <xdr:to>
      <xdr:col>24</xdr:col>
      <xdr:colOff>63500</xdr:colOff>
      <xdr:row>77</xdr:row>
      <xdr:rowOff>18633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060080"/>
          <a:ext cx="838200" cy="16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97501</xdr:rowOff>
    </xdr:from>
    <xdr:to>
      <xdr:col>19</xdr:col>
      <xdr:colOff>177800</xdr:colOff>
      <xdr:row>77</xdr:row>
      <xdr:rowOff>18633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127701"/>
          <a:ext cx="889000" cy="9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135768</xdr:rowOff>
    </xdr:from>
    <xdr:to>
      <xdr:col>15</xdr:col>
      <xdr:colOff>50800</xdr:colOff>
      <xdr:row>76</xdr:row>
      <xdr:rowOff>97501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823068"/>
          <a:ext cx="889000" cy="30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135768</xdr:rowOff>
    </xdr:from>
    <xdr:to>
      <xdr:col>10</xdr:col>
      <xdr:colOff>114300</xdr:colOff>
      <xdr:row>75</xdr:row>
      <xdr:rowOff>148112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823068"/>
          <a:ext cx="889000" cy="18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150530</xdr:rowOff>
    </xdr:from>
    <xdr:to>
      <xdr:col>24</xdr:col>
      <xdr:colOff>114300</xdr:colOff>
      <xdr:row>76</xdr:row>
      <xdr:rowOff>80680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00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1957</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86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139283</xdr:rowOff>
    </xdr:from>
    <xdr:to>
      <xdr:col>20</xdr:col>
      <xdr:colOff>38100</xdr:colOff>
      <xdr:row>77</xdr:row>
      <xdr:rowOff>69433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6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85961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46701</xdr:rowOff>
    </xdr:from>
    <xdr:to>
      <xdr:col>15</xdr:col>
      <xdr:colOff>101600</xdr:colOff>
      <xdr:row>76</xdr:row>
      <xdr:rowOff>148301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07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164827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8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84968</xdr:rowOff>
    </xdr:from>
    <xdr:to>
      <xdr:col>10</xdr:col>
      <xdr:colOff>165100</xdr:colOff>
      <xdr:row>75</xdr:row>
      <xdr:rowOff>15118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77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31645</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54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97313</xdr:rowOff>
    </xdr:from>
    <xdr:to>
      <xdr:col>6</xdr:col>
      <xdr:colOff>38100</xdr:colOff>
      <xdr:row>76</xdr:row>
      <xdr:rowOff>27462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9560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43990</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73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29569</xdr:rowOff>
    </xdr:from>
    <xdr:to>
      <xdr:col>24</xdr:col>
      <xdr:colOff>63500</xdr:colOff>
      <xdr:row>96</xdr:row>
      <xdr:rowOff>66656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488769"/>
          <a:ext cx="8382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66656</xdr:rowOff>
    </xdr:from>
    <xdr:to>
      <xdr:col>19</xdr:col>
      <xdr:colOff>177800</xdr:colOff>
      <xdr:row>96</xdr:row>
      <xdr:rowOff>171095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25856"/>
          <a:ext cx="889000" cy="10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42295</xdr:rowOff>
    </xdr:from>
    <xdr:to>
      <xdr:col>15</xdr:col>
      <xdr:colOff>50800</xdr:colOff>
      <xdr:row>96</xdr:row>
      <xdr:rowOff>171095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501495"/>
          <a:ext cx="889000" cy="12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42295</xdr:rowOff>
    </xdr:from>
    <xdr:to>
      <xdr:col>10</xdr:col>
      <xdr:colOff>114300</xdr:colOff>
      <xdr:row>97</xdr:row>
      <xdr:rowOff>151859</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01495"/>
          <a:ext cx="889000" cy="28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150219</xdr:rowOff>
    </xdr:from>
    <xdr:to>
      <xdr:col>24</xdr:col>
      <xdr:colOff>114300</xdr:colOff>
      <xdr:row>96</xdr:row>
      <xdr:rowOff>80369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3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128646</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1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15856</xdr:rowOff>
    </xdr:from>
    <xdr:to>
      <xdr:col>20</xdr:col>
      <xdr:colOff>38100</xdr:colOff>
      <xdr:row>96</xdr:row>
      <xdr:rowOff>117456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4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108583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56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120295</xdr:rowOff>
    </xdr:from>
    <xdr:to>
      <xdr:col>15</xdr:col>
      <xdr:colOff>101600</xdr:colOff>
      <xdr:row>97</xdr:row>
      <xdr:rowOff>50445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5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41572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6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162945</xdr:rowOff>
    </xdr:from>
    <xdr:to>
      <xdr:col>10</xdr:col>
      <xdr:colOff>165100</xdr:colOff>
      <xdr:row>96</xdr:row>
      <xdr:rowOff>93095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4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84222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54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101059</xdr:rowOff>
    </xdr:from>
    <xdr:to>
      <xdr:col>6</xdr:col>
      <xdr:colOff>38100</xdr:colOff>
      <xdr:row>98</xdr:row>
      <xdr:rowOff>31209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3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22336</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82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91150</xdr:rowOff>
    </xdr:from>
    <xdr:to>
      <xdr:col>55</xdr:col>
      <xdr:colOff>0</xdr:colOff>
      <xdr:row>36</xdr:row>
      <xdr:rowOff>129163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263350"/>
          <a:ext cx="838200" cy="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91150</xdr:rowOff>
    </xdr:from>
    <xdr:to>
      <xdr:col>50</xdr:col>
      <xdr:colOff>114300</xdr:colOff>
      <xdr:row>36</xdr:row>
      <xdr:rowOff>105443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263350"/>
          <a:ext cx="889000" cy="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105443</xdr:rowOff>
    </xdr:from>
    <xdr:to>
      <xdr:col>45</xdr:col>
      <xdr:colOff>177800</xdr:colOff>
      <xdr:row>36</xdr:row>
      <xdr:rowOff>150749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277643"/>
          <a:ext cx="889000" cy="4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135651</xdr:rowOff>
    </xdr:from>
    <xdr:to>
      <xdr:col>41</xdr:col>
      <xdr:colOff>50800</xdr:colOff>
      <xdr:row>36</xdr:row>
      <xdr:rowOff>150749</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279151"/>
          <a:ext cx="889000" cy="104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78363</xdr:rowOff>
    </xdr:from>
    <xdr:to>
      <xdr:col>55</xdr:col>
      <xdr:colOff>50800</xdr:colOff>
      <xdr:row>37</xdr:row>
      <xdr:rowOff>8513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2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101240</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10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40350</xdr:rowOff>
    </xdr:from>
    <xdr:to>
      <xdr:col>50</xdr:col>
      <xdr:colOff>165100</xdr:colOff>
      <xdr:row>36</xdr:row>
      <xdr:rowOff>141950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21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158477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598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54643</xdr:rowOff>
    </xdr:from>
    <xdr:to>
      <xdr:col>46</xdr:col>
      <xdr:colOff>38100</xdr:colOff>
      <xdr:row>36</xdr:row>
      <xdr:rowOff>156243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2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1320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00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99949</xdr:rowOff>
    </xdr:from>
    <xdr:to>
      <xdr:col>41</xdr:col>
      <xdr:colOff>101600</xdr:colOff>
      <xdr:row>37</xdr:row>
      <xdr:rowOff>30099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2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46626</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04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84851</xdr:rowOff>
    </xdr:from>
    <xdr:to>
      <xdr:col>36</xdr:col>
      <xdr:colOff>165100</xdr:colOff>
      <xdr:row>31</xdr:row>
      <xdr:rowOff>15001</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6128</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32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145149</xdr:rowOff>
    </xdr:from>
    <xdr:to>
      <xdr:col>55</xdr:col>
      <xdr:colOff>0</xdr:colOff>
      <xdr:row>54</xdr:row>
      <xdr:rowOff>161569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403449"/>
          <a:ext cx="838200" cy="1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145149</xdr:rowOff>
    </xdr:from>
    <xdr:to>
      <xdr:col>50</xdr:col>
      <xdr:colOff>114300</xdr:colOff>
      <xdr:row>55</xdr:row>
      <xdr:rowOff>66339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403449"/>
          <a:ext cx="889000" cy="9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28981</xdr:rowOff>
    </xdr:from>
    <xdr:to>
      <xdr:col>45</xdr:col>
      <xdr:colOff>177800</xdr:colOff>
      <xdr:row>55</xdr:row>
      <xdr:rowOff>66339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115831"/>
          <a:ext cx="889000" cy="38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28981</xdr:rowOff>
    </xdr:from>
    <xdr:to>
      <xdr:col>41</xdr:col>
      <xdr:colOff>50800</xdr:colOff>
      <xdr:row>53</xdr:row>
      <xdr:rowOff>117831</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115831"/>
          <a:ext cx="889000" cy="8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110769</xdr:rowOff>
    </xdr:from>
    <xdr:to>
      <xdr:col>55</xdr:col>
      <xdr:colOff>50800</xdr:colOff>
      <xdr:row>55</xdr:row>
      <xdr:rowOff>40919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36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133646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22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94349</xdr:rowOff>
    </xdr:from>
    <xdr:to>
      <xdr:col>50</xdr:col>
      <xdr:colOff>165100</xdr:colOff>
      <xdr:row>55</xdr:row>
      <xdr:rowOff>24499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35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41026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12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15539</xdr:rowOff>
    </xdr:from>
    <xdr:to>
      <xdr:col>46</xdr:col>
      <xdr:colOff>38100</xdr:colOff>
      <xdr:row>55</xdr:row>
      <xdr:rowOff>117139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44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133666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22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149631</xdr:rowOff>
    </xdr:from>
    <xdr:to>
      <xdr:col>41</xdr:col>
      <xdr:colOff>101600</xdr:colOff>
      <xdr:row>53</xdr:row>
      <xdr:rowOff>79781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06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96308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884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67031</xdr:rowOff>
    </xdr:from>
    <xdr:to>
      <xdr:col>36</xdr:col>
      <xdr:colOff>165100</xdr:colOff>
      <xdr:row>53</xdr:row>
      <xdr:rowOff>168631</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1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13708</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892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138900</xdr:rowOff>
    </xdr:from>
    <xdr:to>
      <xdr:col>55</xdr:col>
      <xdr:colOff>0</xdr:colOff>
      <xdr:row>76</xdr:row>
      <xdr:rowOff>46470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997650"/>
          <a:ext cx="838200" cy="7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138900</xdr:rowOff>
    </xdr:from>
    <xdr:to>
      <xdr:col>50</xdr:col>
      <xdr:colOff>114300</xdr:colOff>
      <xdr:row>76</xdr:row>
      <xdr:rowOff>20410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2997650"/>
          <a:ext cx="889000" cy="5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161074</xdr:rowOff>
    </xdr:from>
    <xdr:to>
      <xdr:col>45</xdr:col>
      <xdr:colOff>177800</xdr:colOff>
      <xdr:row>76</xdr:row>
      <xdr:rowOff>20410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019824"/>
          <a:ext cx="889000" cy="3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28715</xdr:rowOff>
    </xdr:from>
    <xdr:to>
      <xdr:col>41</xdr:col>
      <xdr:colOff>50800</xdr:colOff>
      <xdr:row>75</xdr:row>
      <xdr:rowOff>161074</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716015"/>
          <a:ext cx="889000" cy="30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167120</xdr:rowOff>
    </xdr:from>
    <xdr:to>
      <xdr:col>55</xdr:col>
      <xdr:colOff>50800</xdr:colOff>
      <xdr:row>76</xdr:row>
      <xdr:rowOff>97270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0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18546</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8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88100</xdr:rowOff>
    </xdr:from>
    <xdr:to>
      <xdr:col>50</xdr:col>
      <xdr:colOff>165100</xdr:colOff>
      <xdr:row>76</xdr:row>
      <xdr:rowOff>18250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9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34777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72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141059</xdr:rowOff>
    </xdr:from>
    <xdr:to>
      <xdr:col>46</xdr:col>
      <xdr:colOff>38100</xdr:colOff>
      <xdr:row>76</xdr:row>
      <xdr:rowOff>71208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9998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87736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7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110274</xdr:rowOff>
    </xdr:from>
    <xdr:to>
      <xdr:col>41</xdr:col>
      <xdr:colOff>101600</xdr:colOff>
      <xdr:row>76</xdr:row>
      <xdr:rowOff>40424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9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56951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74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149365</xdr:rowOff>
    </xdr:from>
    <xdr:to>
      <xdr:col>36</xdr:col>
      <xdr:colOff>165100</xdr:colOff>
      <xdr:row>74</xdr:row>
      <xdr:rowOff>79515</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6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96042</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44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2921</xdr:rowOff>
    </xdr:from>
    <xdr:to>
      <xdr:col>55</xdr:col>
      <xdr:colOff>0</xdr:colOff>
      <xdr:row>95</xdr:row>
      <xdr:rowOff>22371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290671"/>
          <a:ext cx="838200" cy="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2921</xdr:rowOff>
    </xdr:from>
    <xdr:to>
      <xdr:col>50</xdr:col>
      <xdr:colOff>114300</xdr:colOff>
      <xdr:row>95</xdr:row>
      <xdr:rowOff>54604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290671"/>
          <a:ext cx="889000" cy="5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66472</xdr:rowOff>
    </xdr:from>
    <xdr:to>
      <xdr:col>45</xdr:col>
      <xdr:colOff>177800</xdr:colOff>
      <xdr:row>95</xdr:row>
      <xdr:rowOff>54604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011322"/>
          <a:ext cx="889000" cy="3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66472</xdr:rowOff>
    </xdr:from>
    <xdr:to>
      <xdr:col>41</xdr:col>
      <xdr:colOff>50800</xdr:colOff>
      <xdr:row>94</xdr:row>
      <xdr:rowOff>163207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011322"/>
          <a:ext cx="889000" cy="2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143021</xdr:rowOff>
    </xdr:from>
    <xdr:to>
      <xdr:col>55</xdr:col>
      <xdr:colOff>50800</xdr:colOff>
      <xdr:row>95</xdr:row>
      <xdr:rowOff>73171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2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165898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11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123571</xdr:rowOff>
    </xdr:from>
    <xdr:to>
      <xdr:col>50</xdr:col>
      <xdr:colOff>165100</xdr:colOff>
      <xdr:row>95</xdr:row>
      <xdr:rowOff>53721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2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70248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0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3804</xdr:rowOff>
    </xdr:from>
    <xdr:to>
      <xdr:col>46</xdr:col>
      <xdr:colOff>38100</xdr:colOff>
      <xdr:row>95</xdr:row>
      <xdr:rowOff>105404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2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121931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6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15672</xdr:rowOff>
    </xdr:from>
    <xdr:to>
      <xdr:col>41</xdr:col>
      <xdr:colOff>101600</xdr:colOff>
      <xdr:row>93</xdr:row>
      <xdr:rowOff>117272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596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133799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73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112407</xdr:rowOff>
    </xdr:from>
    <xdr:to>
      <xdr:col>36</xdr:col>
      <xdr:colOff>165100</xdr:colOff>
      <xdr:row>95</xdr:row>
      <xdr:rowOff>42557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22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59084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0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67092</xdr:rowOff>
    </xdr:from>
    <xdr:to>
      <xdr:col>85</xdr:col>
      <xdr:colOff>127000</xdr:colOff>
      <xdr:row>37</xdr:row>
      <xdr:rowOff>146014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239292"/>
          <a:ext cx="8382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83438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98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67092</xdr:rowOff>
    </xdr:from>
    <xdr:to>
      <xdr:col>81</xdr:col>
      <xdr:colOff>50800</xdr:colOff>
      <xdr:row>39</xdr:row>
      <xdr:rowOff>36612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239292"/>
          <a:ext cx="889000" cy="4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3520</xdr:rowOff>
    </xdr:from>
    <xdr:to>
      <xdr:col>76</xdr:col>
      <xdr:colOff>114300</xdr:colOff>
      <xdr:row>39</xdr:row>
      <xdr:rowOff>36612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690070"/>
          <a:ext cx="889000" cy="3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28122</xdr:rowOff>
    </xdr:from>
    <xdr:to>
      <xdr:col>71</xdr:col>
      <xdr:colOff>177800</xdr:colOff>
      <xdr:row>39</xdr:row>
      <xdr:rowOff>3520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200322"/>
          <a:ext cx="889000" cy="48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157352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5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95214</xdr:rowOff>
    </xdr:from>
    <xdr:to>
      <xdr:col>85</xdr:col>
      <xdr:colOff>177800</xdr:colOff>
      <xdr:row>38</xdr:row>
      <xdr:rowOff>25364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43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118091</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29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16292</xdr:rowOff>
    </xdr:from>
    <xdr:to>
      <xdr:col>81</xdr:col>
      <xdr:colOff>101600</xdr:colOff>
      <xdr:row>36</xdr:row>
      <xdr:rowOff>117892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18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134419</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596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157262</xdr:rowOff>
    </xdr:from>
    <xdr:to>
      <xdr:col>76</xdr:col>
      <xdr:colOff>165100</xdr:colOff>
      <xdr:row>39</xdr:row>
      <xdr:rowOff>87412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78539</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765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124170</xdr:rowOff>
    </xdr:from>
    <xdr:to>
      <xdr:col>72</xdr:col>
      <xdr:colOff>38100</xdr:colOff>
      <xdr:row>39</xdr:row>
      <xdr:rowOff>54320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3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45447</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73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148772</xdr:rowOff>
    </xdr:from>
    <xdr:to>
      <xdr:col>67</xdr:col>
      <xdr:colOff>101600</xdr:colOff>
      <xdr:row>36</xdr:row>
      <xdr:rowOff>78922</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1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95449</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592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79556</xdr:rowOff>
    </xdr:from>
    <xdr:to>
      <xdr:col>85</xdr:col>
      <xdr:colOff>127000</xdr:colOff>
      <xdr:row>75</xdr:row>
      <xdr:rowOff>110599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938306"/>
          <a:ext cx="838200" cy="3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66342</xdr:rowOff>
    </xdr:from>
    <xdr:to>
      <xdr:col>81</xdr:col>
      <xdr:colOff>50800</xdr:colOff>
      <xdr:row>75</xdr:row>
      <xdr:rowOff>110599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925092"/>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66342</xdr:rowOff>
    </xdr:from>
    <xdr:to>
      <xdr:col>76</xdr:col>
      <xdr:colOff>114300</xdr:colOff>
      <xdr:row>75</xdr:row>
      <xdr:rowOff>120475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925092"/>
          <a:ext cx="889000" cy="5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95329</xdr:rowOff>
    </xdr:from>
    <xdr:to>
      <xdr:col>71</xdr:col>
      <xdr:colOff>177800</xdr:colOff>
      <xdr:row>75</xdr:row>
      <xdr:rowOff>120475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954079"/>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28756</xdr:rowOff>
    </xdr:from>
    <xdr:to>
      <xdr:col>85</xdr:col>
      <xdr:colOff>177800</xdr:colOff>
      <xdr:row>75</xdr:row>
      <xdr:rowOff>130356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8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51633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73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59799</xdr:rowOff>
    </xdr:from>
    <xdr:to>
      <xdr:col>81</xdr:col>
      <xdr:colOff>101600</xdr:colOff>
      <xdr:row>75</xdr:row>
      <xdr:rowOff>161399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6476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69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15542</xdr:rowOff>
    </xdr:from>
    <xdr:to>
      <xdr:col>76</xdr:col>
      <xdr:colOff>165100</xdr:colOff>
      <xdr:row>75</xdr:row>
      <xdr:rowOff>117142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133669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64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69675</xdr:rowOff>
    </xdr:from>
    <xdr:to>
      <xdr:col>72</xdr:col>
      <xdr:colOff>38100</xdr:colOff>
      <xdr:row>75</xdr:row>
      <xdr:rowOff>171275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16352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0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44529</xdr:rowOff>
    </xdr:from>
    <xdr:to>
      <xdr:col>67</xdr:col>
      <xdr:colOff>101600</xdr:colOff>
      <xdr:row>75</xdr:row>
      <xdr:rowOff>146129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9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162656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67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88742</xdr:rowOff>
    </xdr:from>
    <xdr:to>
      <xdr:col>85</xdr:col>
      <xdr:colOff>127000</xdr:colOff>
      <xdr:row>98</xdr:row>
      <xdr:rowOff>112497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90842"/>
          <a:ext cx="838200" cy="2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88742</xdr:rowOff>
    </xdr:from>
    <xdr:to>
      <xdr:col>81</xdr:col>
      <xdr:colOff>50800</xdr:colOff>
      <xdr:row>98</xdr:row>
      <xdr:rowOff>145948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90842"/>
          <a:ext cx="889000" cy="5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22713</xdr:rowOff>
    </xdr:from>
    <xdr:to>
      <xdr:col>76</xdr:col>
      <xdr:colOff>114300</xdr:colOff>
      <xdr:row>98</xdr:row>
      <xdr:rowOff>145948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24813"/>
          <a:ext cx="889000" cy="12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22713</xdr:rowOff>
    </xdr:from>
    <xdr:to>
      <xdr:col>71</xdr:col>
      <xdr:colOff>177800</xdr:colOff>
      <xdr:row>98</xdr:row>
      <xdr:rowOff>40602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24813"/>
          <a:ext cx="889000" cy="1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61697</xdr:rowOff>
    </xdr:from>
    <xdr:to>
      <xdr:col>85</xdr:col>
      <xdr:colOff>177800</xdr:colOff>
      <xdr:row>98</xdr:row>
      <xdr:rowOff>163297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148074</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7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37942</xdr:rowOff>
    </xdr:from>
    <xdr:to>
      <xdr:col>81</xdr:col>
      <xdr:colOff>101600</xdr:colOff>
      <xdr:row>98</xdr:row>
      <xdr:rowOff>139542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4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130669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3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95148</xdr:rowOff>
    </xdr:from>
    <xdr:to>
      <xdr:col>76</xdr:col>
      <xdr:colOff>165100</xdr:colOff>
      <xdr:row>99</xdr:row>
      <xdr:rowOff>25298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9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16425</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8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143363</xdr:rowOff>
    </xdr:from>
    <xdr:to>
      <xdr:col>72</xdr:col>
      <xdr:colOff>38100</xdr:colOff>
      <xdr:row>98</xdr:row>
      <xdr:rowOff>73513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7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64640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86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161252</xdr:rowOff>
    </xdr:from>
    <xdr:to>
      <xdr:col>67</xdr:col>
      <xdr:colOff>101600</xdr:colOff>
      <xdr:row>98</xdr:row>
      <xdr:rowOff>91402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107929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56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7341</xdr:rowOff>
    </xdr:from>
    <xdr:to>
      <xdr:col>116</xdr:col>
      <xdr:colOff>63500</xdr:colOff>
      <xdr:row>34</xdr:row>
      <xdr:rowOff>42774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5493741"/>
          <a:ext cx="838200" cy="3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42088</xdr:rowOff>
    </xdr:from>
    <xdr:to>
      <xdr:col>111</xdr:col>
      <xdr:colOff>177800</xdr:colOff>
      <xdr:row>34</xdr:row>
      <xdr:rowOff>42774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87138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26314</xdr:rowOff>
    </xdr:from>
    <xdr:to>
      <xdr:col>107</xdr:col>
      <xdr:colOff>50800</xdr:colOff>
      <xdr:row>34</xdr:row>
      <xdr:rowOff>42088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855614"/>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21971</xdr:rowOff>
    </xdr:from>
    <xdr:to>
      <xdr:col>102</xdr:col>
      <xdr:colOff>114300</xdr:colOff>
      <xdr:row>34</xdr:row>
      <xdr:rowOff>26314</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851271"/>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127991</xdr:rowOff>
    </xdr:from>
    <xdr:to>
      <xdr:col>116</xdr:col>
      <xdr:colOff>114300</xdr:colOff>
      <xdr:row>32</xdr:row>
      <xdr:rowOff>58141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44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150868</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29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163424</xdr:rowOff>
    </xdr:from>
    <xdr:to>
      <xdr:col>112</xdr:col>
      <xdr:colOff>38100</xdr:colOff>
      <xdr:row>34</xdr:row>
      <xdr:rowOff>93574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82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110101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5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162738</xdr:rowOff>
    </xdr:from>
    <xdr:to>
      <xdr:col>107</xdr:col>
      <xdr:colOff>101600</xdr:colOff>
      <xdr:row>34</xdr:row>
      <xdr:rowOff>92888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82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109415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59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146964</xdr:rowOff>
    </xdr:from>
    <xdr:to>
      <xdr:col>102</xdr:col>
      <xdr:colOff>165100</xdr:colOff>
      <xdr:row>34</xdr:row>
      <xdr:rowOff>77114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8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93641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5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142621</xdr:rowOff>
    </xdr:from>
    <xdr:to>
      <xdr:col>98</xdr:col>
      <xdr:colOff>38100</xdr:colOff>
      <xdr:row>34</xdr:row>
      <xdr:rowOff>72771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80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89298</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57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131299</xdr:rowOff>
    </xdr:from>
    <xdr:to>
      <xdr:col>116</xdr:col>
      <xdr:colOff>63500</xdr:colOff>
      <xdr:row>56</xdr:row>
      <xdr:rowOff>132252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732499"/>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131299</xdr:rowOff>
    </xdr:from>
    <xdr:to>
      <xdr:col>111</xdr:col>
      <xdr:colOff>177800</xdr:colOff>
      <xdr:row>56</xdr:row>
      <xdr:rowOff>139814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732499"/>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127222</xdr:rowOff>
    </xdr:from>
    <xdr:to>
      <xdr:col>107</xdr:col>
      <xdr:colOff>50800</xdr:colOff>
      <xdr:row>56</xdr:row>
      <xdr:rowOff>139814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728422"/>
          <a:ext cx="8890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127222</xdr:rowOff>
    </xdr:from>
    <xdr:to>
      <xdr:col>102</xdr:col>
      <xdr:colOff>114300</xdr:colOff>
      <xdr:row>56</xdr:row>
      <xdr:rowOff>129165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728422"/>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81452</xdr:rowOff>
    </xdr:from>
    <xdr:to>
      <xdr:col>116</xdr:col>
      <xdr:colOff>114300</xdr:colOff>
      <xdr:row>57</xdr:row>
      <xdr:rowOff>11602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68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104329</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53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80499</xdr:rowOff>
    </xdr:from>
    <xdr:to>
      <xdr:col>112</xdr:col>
      <xdr:colOff>38100</xdr:colOff>
      <xdr:row>57</xdr:row>
      <xdr:rowOff>10649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6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27176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4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89014</xdr:rowOff>
    </xdr:from>
    <xdr:to>
      <xdr:col>107</xdr:col>
      <xdr:colOff>101600</xdr:colOff>
      <xdr:row>57</xdr:row>
      <xdr:rowOff>19164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69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35691</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46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76422</xdr:rowOff>
    </xdr:from>
    <xdr:to>
      <xdr:col>102</xdr:col>
      <xdr:colOff>165100</xdr:colOff>
      <xdr:row>57</xdr:row>
      <xdr:rowOff>6572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67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23099</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945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78365</xdr:rowOff>
    </xdr:from>
    <xdr:to>
      <xdr:col>98</xdr:col>
      <xdr:colOff>38100</xdr:colOff>
      <xdr:row>57</xdr:row>
      <xdr:rowOff>8515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25042</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945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156807</xdr:rowOff>
    </xdr:from>
    <xdr:to>
      <xdr:col>116</xdr:col>
      <xdr:colOff>63500</xdr:colOff>
      <xdr:row>74</xdr:row>
      <xdr:rowOff>22123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672657"/>
          <a:ext cx="838200" cy="3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22123</xdr:rowOff>
    </xdr:from>
    <xdr:to>
      <xdr:col>111</xdr:col>
      <xdr:colOff>177800</xdr:colOff>
      <xdr:row>74</xdr:row>
      <xdr:rowOff>65215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709423"/>
          <a:ext cx="8890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65215</xdr:rowOff>
    </xdr:from>
    <xdr:to>
      <xdr:col>107</xdr:col>
      <xdr:colOff>50800</xdr:colOff>
      <xdr:row>74</xdr:row>
      <xdr:rowOff>99085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752515"/>
          <a:ext cx="889000" cy="3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99085</xdr:rowOff>
    </xdr:from>
    <xdr:to>
      <xdr:col>102</xdr:col>
      <xdr:colOff>114300</xdr:colOff>
      <xdr:row>74</xdr:row>
      <xdr:rowOff>129794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786385"/>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106007</xdr:rowOff>
    </xdr:from>
    <xdr:to>
      <xdr:col>116</xdr:col>
      <xdr:colOff>114300</xdr:colOff>
      <xdr:row>74</xdr:row>
      <xdr:rowOff>36157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2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128884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47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142773</xdr:rowOff>
    </xdr:from>
    <xdr:to>
      <xdr:col>112</xdr:col>
      <xdr:colOff>38100</xdr:colOff>
      <xdr:row>74</xdr:row>
      <xdr:rowOff>72923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89450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43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14415</xdr:rowOff>
    </xdr:from>
    <xdr:to>
      <xdr:col>107</xdr:col>
      <xdr:colOff>101600</xdr:colOff>
      <xdr:row>74</xdr:row>
      <xdr:rowOff>116015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132542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47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48285</xdr:rowOff>
    </xdr:from>
    <xdr:to>
      <xdr:col>102</xdr:col>
      <xdr:colOff>165100</xdr:colOff>
      <xdr:row>74</xdr:row>
      <xdr:rowOff>149885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7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166412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51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78994</xdr:rowOff>
    </xdr:from>
    <xdr:to>
      <xdr:col>98</xdr:col>
      <xdr:colOff>38100</xdr:colOff>
      <xdr:row>75</xdr:row>
      <xdr:rowOff>9144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7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25671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54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527,753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78,920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円であり、廃止した公営企業（ガス事業、交通事業）の職員を受け入れたことにより、類似団体平均を上回っているが、定員適正化の取組を進めている。前年度と比べ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退職手当の支給対象者の増および給与改定に伴う基本給・手当の増による。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45,131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円であり、類似団体平均を上回っている。前年度と比べ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％増加しているのは、令和２年度に借り入れた教育・福祉施設整備事業債や公共事業等債の元金償還が開始したことなどによる。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円であり、類似団体平均を上回っている。前年度比で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％増加しているのは、除排雪対策経費の増などによる。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投資及び出資金は、住民一人当たり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5,079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円であり、類似団体平均を上回っている。前年度と比べ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％増加しているのは、水道事業会計出資金（仁井田浄水場等整備事業）の増などによる。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％減少した。これは、職員退職手当基金積立金の減などによる。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引き続き「第４期・県都</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あきた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改革プラン」に位置づけた取組を推進し、歳出全般にわたる見直しを進めていく。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293,729
291,770
906.07
157,284,780
155,016,487
1,832,181
75,425,623
145,310,838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131318</xdr:rowOff>
    </xdr:from>
    <xdr:to>
      <xdr:col>24</xdr:col>
      <xdr:colOff>63500</xdr:colOff>
      <xdr:row>33</xdr:row>
      <xdr:rowOff>159512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89168"/>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159512</xdr:rowOff>
    </xdr:from>
    <xdr:to>
      <xdr:col>19</xdr:col>
      <xdr:colOff>177800</xdr:colOff>
      <xdr:row>34</xdr:row>
      <xdr:rowOff>22352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1736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22352</xdr:rowOff>
    </xdr:from>
    <xdr:to>
      <xdr:col>15</xdr:col>
      <xdr:colOff>50800</xdr:colOff>
      <xdr:row>34</xdr:row>
      <xdr:rowOff>66548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51652"/>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63500</xdr:rowOff>
    </xdr:from>
    <xdr:to>
      <xdr:col>10</xdr:col>
      <xdr:colOff>114300</xdr:colOff>
      <xdr:row>34</xdr:row>
      <xdr:rowOff>66548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9280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80518</xdr:rowOff>
    </xdr:from>
    <xdr:to>
      <xdr:col>24</xdr:col>
      <xdr:colOff>114300</xdr:colOff>
      <xdr:row>34</xdr:row>
      <xdr:rowOff>10668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3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103395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8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108712</xdr:rowOff>
    </xdr:from>
    <xdr:to>
      <xdr:col>20</xdr:col>
      <xdr:colOff>38100</xdr:colOff>
      <xdr:row>34</xdr:row>
      <xdr:rowOff>38862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6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55389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4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143002</xdr:rowOff>
    </xdr:from>
    <xdr:to>
      <xdr:col>15</xdr:col>
      <xdr:colOff>101600</xdr:colOff>
      <xdr:row>34</xdr:row>
      <xdr:rowOff>73152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89679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15748</xdr:rowOff>
    </xdr:from>
    <xdr:to>
      <xdr:col>10</xdr:col>
      <xdr:colOff>165100</xdr:colOff>
      <xdr:row>34</xdr:row>
      <xdr:rowOff>117348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133875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2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12700</xdr:rowOff>
    </xdr:from>
    <xdr:to>
      <xdr:col>6</xdr:col>
      <xdr:colOff>38100</xdr:colOff>
      <xdr:row>34</xdr:row>
      <xdr:rowOff>114300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130827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85718</xdr:rowOff>
    </xdr:from>
    <xdr:to>
      <xdr:col>24</xdr:col>
      <xdr:colOff>62865</xdr:colOff>
      <xdr:row>59</xdr:row>
      <xdr:rowOff>100903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344018"/>
          <a:ext cx="1270" cy="87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104730</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2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100903</xdr:rowOff>
    </xdr:from>
    <xdr:to>
      <xdr:col>24</xdr:col>
      <xdr:colOff>152400</xdr:colOff>
      <xdr:row>59</xdr:row>
      <xdr:rowOff>100903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1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32395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11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85718</xdr:rowOff>
    </xdr:from>
    <xdr:to>
      <xdr:col>24</xdr:col>
      <xdr:colOff>152400</xdr:colOff>
      <xdr:row>54</xdr:row>
      <xdr:rowOff>85718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34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120247</xdr:rowOff>
    </xdr:from>
    <xdr:to>
      <xdr:col>24</xdr:col>
      <xdr:colOff>63500</xdr:colOff>
      <xdr:row>58</xdr:row>
      <xdr:rowOff>45974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92897"/>
          <a:ext cx="838200" cy="9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45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22540</xdr:rowOff>
    </xdr:from>
    <xdr:to>
      <xdr:col>24</xdr:col>
      <xdr:colOff>114300</xdr:colOff>
      <xdr:row>58</xdr:row>
      <xdr:rowOff>124140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45974</xdr:rowOff>
    </xdr:from>
    <xdr:to>
      <xdr:col>19</xdr:col>
      <xdr:colOff>177800</xdr:colOff>
      <xdr:row>58</xdr:row>
      <xdr:rowOff>46561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90074"/>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75522</xdr:rowOff>
    </xdr:from>
    <xdr:to>
      <xdr:col>20</xdr:col>
      <xdr:colOff>38100</xdr:colOff>
      <xdr:row>59</xdr:row>
      <xdr:rowOff>5672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168249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169505</xdr:rowOff>
    </xdr:from>
    <xdr:to>
      <xdr:col>15</xdr:col>
      <xdr:colOff>50800</xdr:colOff>
      <xdr:row>58</xdr:row>
      <xdr:rowOff>46561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770705"/>
          <a:ext cx="889000" cy="21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56090</xdr:rowOff>
    </xdr:from>
    <xdr:to>
      <xdr:col>15</xdr:col>
      <xdr:colOff>101600</xdr:colOff>
      <xdr:row>58</xdr:row>
      <xdr:rowOff>157690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148817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1429</xdr:rowOff>
    </xdr:from>
    <xdr:to>
      <xdr:col>10</xdr:col>
      <xdr:colOff>114300</xdr:colOff>
      <xdr:row>56</xdr:row>
      <xdr:rowOff>169505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45379"/>
          <a:ext cx="889000" cy="102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56874</xdr:rowOff>
    </xdr:from>
    <xdr:to>
      <xdr:col>10</xdr:col>
      <xdr:colOff>165100</xdr:colOff>
      <xdr:row>58</xdr:row>
      <xdr:rowOff>158474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149601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37791</xdr:rowOff>
    </xdr:from>
    <xdr:to>
      <xdr:col>6</xdr:col>
      <xdr:colOff>38100</xdr:colOff>
      <xdr:row>52</xdr:row>
      <xdr:rowOff>139391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130518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69447</xdr:rowOff>
    </xdr:from>
    <xdr:to>
      <xdr:col>24</xdr:col>
      <xdr:colOff>114300</xdr:colOff>
      <xdr:row>57</xdr:row>
      <xdr:rowOff>171047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4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92324</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166624</xdr:rowOff>
    </xdr:from>
    <xdr:to>
      <xdr:col>20</xdr:col>
      <xdr:colOff>38100</xdr:colOff>
      <xdr:row>58</xdr:row>
      <xdr:rowOff>96774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3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113301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1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167211</xdr:rowOff>
    </xdr:from>
    <xdr:to>
      <xdr:col>15</xdr:col>
      <xdr:colOff>101600</xdr:colOff>
      <xdr:row>58</xdr:row>
      <xdr:rowOff>97361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3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113888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118705</xdr:rowOff>
    </xdr:from>
    <xdr:to>
      <xdr:col>10</xdr:col>
      <xdr:colOff>165100</xdr:colOff>
      <xdr:row>57</xdr:row>
      <xdr:rowOff>48855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65382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49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122079</xdr:rowOff>
    </xdr:from>
    <xdr:to>
      <xdr:col>6</xdr:col>
      <xdr:colOff>38100</xdr:colOff>
      <xdr:row>51</xdr:row>
      <xdr:rowOff>52229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68756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6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166545</xdr:rowOff>
    </xdr:from>
    <xdr:to>
      <xdr:col>24</xdr:col>
      <xdr:colOff>63500</xdr:colOff>
      <xdr:row>77</xdr:row>
      <xdr:rowOff>21856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96745"/>
          <a:ext cx="838200" cy="2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21856</xdr:rowOff>
    </xdr:from>
    <xdr:to>
      <xdr:col>19</xdr:col>
      <xdr:colOff>177800</xdr:colOff>
      <xdr:row>77</xdr:row>
      <xdr:rowOff>123713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223506"/>
          <a:ext cx="889000" cy="10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65191</xdr:rowOff>
    </xdr:from>
    <xdr:to>
      <xdr:col>15</xdr:col>
      <xdr:colOff>50800</xdr:colOff>
      <xdr:row>77</xdr:row>
      <xdr:rowOff>123713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266841"/>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65191</xdr:rowOff>
    </xdr:from>
    <xdr:to>
      <xdr:col>10</xdr:col>
      <xdr:colOff>114300</xdr:colOff>
      <xdr:row>78</xdr:row>
      <xdr:rowOff>88791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66841"/>
          <a:ext cx="889000" cy="19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115745</xdr:rowOff>
    </xdr:from>
    <xdr:to>
      <xdr:col>24</xdr:col>
      <xdr:colOff>114300</xdr:colOff>
      <xdr:row>77</xdr:row>
      <xdr:rowOff>45895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4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94172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2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142506</xdr:rowOff>
    </xdr:from>
    <xdr:to>
      <xdr:col>20</xdr:col>
      <xdr:colOff>38100</xdr:colOff>
      <xdr:row>77</xdr:row>
      <xdr:rowOff>72656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7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63783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6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72913</xdr:rowOff>
    </xdr:from>
    <xdr:to>
      <xdr:col>15</xdr:col>
      <xdr:colOff>101600</xdr:colOff>
      <xdr:row>78</xdr:row>
      <xdr:rowOff>3063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165640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6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14391</xdr:rowOff>
    </xdr:from>
    <xdr:to>
      <xdr:col>10</xdr:col>
      <xdr:colOff>165100</xdr:colOff>
      <xdr:row>77</xdr:row>
      <xdr:rowOff>115991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1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107118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0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37991</xdr:rowOff>
    </xdr:from>
    <xdr:to>
      <xdr:col>6</xdr:col>
      <xdr:colOff>38100</xdr:colOff>
      <xdr:row>78</xdr:row>
      <xdr:rowOff>139591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1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130718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0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168618</xdr:rowOff>
    </xdr:from>
    <xdr:to>
      <xdr:col>24</xdr:col>
      <xdr:colOff>63500</xdr:colOff>
      <xdr:row>96</xdr:row>
      <xdr:rowOff>52420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84918"/>
          <a:ext cx="838200" cy="22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168618</xdr:rowOff>
    </xdr:from>
    <xdr:to>
      <xdr:col>19</xdr:col>
      <xdr:colOff>177800</xdr:colOff>
      <xdr:row>95</xdr:row>
      <xdr:rowOff>8026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284918"/>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8026</xdr:rowOff>
    </xdr:from>
    <xdr:to>
      <xdr:col>15</xdr:col>
      <xdr:colOff>50800</xdr:colOff>
      <xdr:row>95</xdr:row>
      <xdr:rowOff>76789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95776"/>
          <a:ext cx="889000" cy="6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76789</xdr:rowOff>
    </xdr:from>
    <xdr:to>
      <xdr:col>10</xdr:col>
      <xdr:colOff>114300</xdr:colOff>
      <xdr:row>97</xdr:row>
      <xdr:rowOff>84539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64539"/>
          <a:ext cx="889000" cy="35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1620</xdr:rowOff>
    </xdr:from>
    <xdr:to>
      <xdr:col>24</xdr:col>
      <xdr:colOff>114300</xdr:colOff>
      <xdr:row>96</xdr:row>
      <xdr:rowOff>103220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151497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3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117818</xdr:rowOff>
    </xdr:from>
    <xdr:to>
      <xdr:col>20</xdr:col>
      <xdr:colOff>38100</xdr:colOff>
      <xdr:row>95</xdr:row>
      <xdr:rowOff>47968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3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64495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128676</xdr:rowOff>
    </xdr:from>
    <xdr:to>
      <xdr:col>15</xdr:col>
      <xdr:colOff>101600</xdr:colOff>
      <xdr:row>95</xdr:row>
      <xdr:rowOff>58826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4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49953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3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25989</xdr:rowOff>
    </xdr:from>
    <xdr:to>
      <xdr:col>10</xdr:col>
      <xdr:colOff>165100</xdr:colOff>
      <xdr:row>95</xdr:row>
      <xdr:rowOff>127589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118716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40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33739</xdr:rowOff>
    </xdr:from>
    <xdr:to>
      <xdr:col>6</xdr:col>
      <xdr:colOff>38100</xdr:colOff>
      <xdr:row>97</xdr:row>
      <xdr:rowOff>135339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126466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97181</xdr:rowOff>
    </xdr:from>
    <xdr:to>
      <xdr:col>55</xdr:col>
      <xdr:colOff>0</xdr:colOff>
      <xdr:row>33</xdr:row>
      <xdr:rowOff>115469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755031"/>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65176</xdr:rowOff>
    </xdr:from>
    <xdr:to>
      <xdr:col>50</xdr:col>
      <xdr:colOff>114300</xdr:colOff>
      <xdr:row>33</xdr:row>
      <xdr:rowOff>97181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551576"/>
          <a:ext cx="889000" cy="20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86208</xdr:rowOff>
    </xdr:from>
    <xdr:to>
      <xdr:col>45</xdr:col>
      <xdr:colOff>177800</xdr:colOff>
      <xdr:row>32</xdr:row>
      <xdr:rowOff>65176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401158"/>
          <a:ext cx="889000" cy="15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86208</xdr:rowOff>
    </xdr:from>
    <xdr:to>
      <xdr:col>41</xdr:col>
      <xdr:colOff>50800</xdr:colOff>
      <xdr:row>31</xdr:row>
      <xdr:rowOff>105410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401158"/>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64669</xdr:rowOff>
    </xdr:from>
    <xdr:to>
      <xdr:col>55</xdr:col>
      <xdr:colOff>50800</xdr:colOff>
      <xdr:row>33</xdr:row>
      <xdr:rowOff>166269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72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87546</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57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46381</xdr:rowOff>
    </xdr:from>
    <xdr:to>
      <xdr:col>50</xdr:col>
      <xdr:colOff>165100</xdr:colOff>
      <xdr:row>33</xdr:row>
      <xdr:rowOff>147981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7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164508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47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14376</xdr:rowOff>
    </xdr:from>
    <xdr:to>
      <xdr:col>46</xdr:col>
      <xdr:colOff>38100</xdr:colOff>
      <xdr:row>32</xdr:row>
      <xdr:rowOff>115976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50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132503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27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35408</xdr:rowOff>
    </xdr:from>
    <xdr:to>
      <xdr:col>41</xdr:col>
      <xdr:colOff>101600</xdr:colOff>
      <xdr:row>31</xdr:row>
      <xdr:rowOff>137008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35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153535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12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54610</xdr:rowOff>
    </xdr:from>
    <xdr:to>
      <xdr:col>36</xdr:col>
      <xdr:colOff>165100</xdr:colOff>
      <xdr:row>31</xdr:row>
      <xdr:rowOff>156210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3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1287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14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91922</xdr:rowOff>
    </xdr:from>
    <xdr:to>
      <xdr:col>55</xdr:col>
      <xdr:colOff>0</xdr:colOff>
      <xdr:row>55</xdr:row>
      <xdr:rowOff>34392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350222"/>
          <a:ext cx="838200" cy="11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91922</xdr:rowOff>
    </xdr:from>
    <xdr:to>
      <xdr:col>50</xdr:col>
      <xdr:colOff>114300</xdr:colOff>
      <xdr:row>54</xdr:row>
      <xdr:rowOff>123393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350222"/>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63347</xdr:rowOff>
    </xdr:from>
    <xdr:to>
      <xdr:col>45</xdr:col>
      <xdr:colOff>177800</xdr:colOff>
      <xdr:row>54</xdr:row>
      <xdr:rowOff>123393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21647"/>
          <a:ext cx="889000" cy="6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63347</xdr:rowOff>
    </xdr:from>
    <xdr:to>
      <xdr:col>41</xdr:col>
      <xdr:colOff>50800</xdr:colOff>
      <xdr:row>55</xdr:row>
      <xdr:rowOff>67081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21647"/>
          <a:ext cx="889000" cy="1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155042</xdr:rowOff>
    </xdr:from>
    <xdr:to>
      <xdr:col>55</xdr:col>
      <xdr:colOff>50800</xdr:colOff>
      <xdr:row>55</xdr:row>
      <xdr:rowOff>85192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1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6469</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6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41122</xdr:rowOff>
    </xdr:from>
    <xdr:to>
      <xdr:col>50</xdr:col>
      <xdr:colOff>165100</xdr:colOff>
      <xdr:row>54</xdr:row>
      <xdr:rowOff>142722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29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159249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07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72593</xdr:rowOff>
    </xdr:from>
    <xdr:to>
      <xdr:col>46</xdr:col>
      <xdr:colOff>38100</xdr:colOff>
      <xdr:row>55</xdr:row>
      <xdr:rowOff>2743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3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19270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10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12547</xdr:rowOff>
    </xdr:from>
    <xdr:to>
      <xdr:col>41</xdr:col>
      <xdr:colOff>101600</xdr:colOff>
      <xdr:row>54</xdr:row>
      <xdr:rowOff>114147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27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130674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04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16281</xdr:rowOff>
    </xdr:from>
    <xdr:to>
      <xdr:col>36</xdr:col>
      <xdr:colOff>165100</xdr:colOff>
      <xdr:row>55</xdr:row>
      <xdr:rowOff>117881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134408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22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123965</xdr:rowOff>
    </xdr:from>
    <xdr:to>
      <xdr:col>55</xdr:col>
      <xdr:colOff>0</xdr:colOff>
      <xdr:row>75</xdr:row>
      <xdr:rowOff>156578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982715"/>
          <a:ext cx="8382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123927</xdr:rowOff>
    </xdr:from>
    <xdr:to>
      <xdr:col>50</xdr:col>
      <xdr:colOff>114300</xdr:colOff>
      <xdr:row>75</xdr:row>
      <xdr:rowOff>156578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982677"/>
          <a:ext cx="889000" cy="3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123698</xdr:rowOff>
    </xdr:from>
    <xdr:to>
      <xdr:col>45</xdr:col>
      <xdr:colOff>177800</xdr:colOff>
      <xdr:row>75</xdr:row>
      <xdr:rowOff>123927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98244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163493</xdr:rowOff>
    </xdr:from>
    <xdr:to>
      <xdr:col>41</xdr:col>
      <xdr:colOff>50800</xdr:colOff>
      <xdr:row>75</xdr:row>
      <xdr:rowOff>123698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850793"/>
          <a:ext cx="889000" cy="13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73165</xdr:rowOff>
    </xdr:from>
    <xdr:to>
      <xdr:col>55</xdr:col>
      <xdr:colOff>50800</xdr:colOff>
      <xdr:row>76</xdr:row>
      <xdr:rowOff>3315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9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96042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7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105778</xdr:rowOff>
    </xdr:from>
    <xdr:to>
      <xdr:col>50</xdr:col>
      <xdr:colOff>165100</xdr:colOff>
      <xdr:row>76</xdr:row>
      <xdr:rowOff>35928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9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52455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73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73127</xdr:rowOff>
    </xdr:from>
    <xdr:to>
      <xdr:col>46</xdr:col>
      <xdr:colOff>38100</xdr:colOff>
      <xdr:row>76</xdr:row>
      <xdr:rowOff>3277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93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19804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70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72898</xdr:rowOff>
    </xdr:from>
    <xdr:to>
      <xdr:col>41</xdr:col>
      <xdr:colOff>101600</xdr:colOff>
      <xdr:row>76</xdr:row>
      <xdr:rowOff>3048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9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19575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70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112693</xdr:rowOff>
    </xdr:from>
    <xdr:to>
      <xdr:col>36</xdr:col>
      <xdr:colOff>165100</xdr:colOff>
      <xdr:row>75</xdr:row>
      <xdr:rowOff>42843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79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59370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57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45422</xdr:rowOff>
    </xdr:from>
    <xdr:to>
      <xdr:col>55</xdr:col>
      <xdr:colOff>0</xdr:colOff>
      <xdr:row>95</xdr:row>
      <xdr:rowOff>60395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33172"/>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19341</xdr:rowOff>
    </xdr:from>
    <xdr:to>
      <xdr:col>50</xdr:col>
      <xdr:colOff>114300</xdr:colOff>
      <xdr:row>95</xdr:row>
      <xdr:rowOff>45422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307091"/>
          <a:ext cx="889000" cy="2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25039</xdr:rowOff>
    </xdr:from>
    <xdr:to>
      <xdr:col>45</xdr:col>
      <xdr:colOff>177800</xdr:colOff>
      <xdr:row>95</xdr:row>
      <xdr:rowOff>19341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141339"/>
          <a:ext cx="889000" cy="16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25039</xdr:rowOff>
    </xdr:from>
    <xdr:to>
      <xdr:col>41</xdr:col>
      <xdr:colOff>50800</xdr:colOff>
      <xdr:row>94</xdr:row>
      <xdr:rowOff>65842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141339"/>
          <a:ext cx="889000" cy="4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9595</xdr:rowOff>
    </xdr:from>
    <xdr:to>
      <xdr:col>55</xdr:col>
      <xdr:colOff>50800</xdr:colOff>
      <xdr:row>95</xdr:row>
      <xdr:rowOff>111195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32472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4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166072</xdr:rowOff>
    </xdr:from>
    <xdr:to>
      <xdr:col>50</xdr:col>
      <xdr:colOff>165100</xdr:colOff>
      <xdr:row>95</xdr:row>
      <xdr:rowOff>96222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112749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5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139991</xdr:rowOff>
    </xdr:from>
    <xdr:to>
      <xdr:col>46</xdr:col>
      <xdr:colOff>38100</xdr:colOff>
      <xdr:row>95</xdr:row>
      <xdr:rowOff>70141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5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86668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3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145689</xdr:rowOff>
    </xdr:from>
    <xdr:to>
      <xdr:col>41</xdr:col>
      <xdr:colOff>101600</xdr:colOff>
      <xdr:row>94</xdr:row>
      <xdr:rowOff>75839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0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92366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86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15042</xdr:rowOff>
    </xdr:from>
    <xdr:to>
      <xdr:col>36</xdr:col>
      <xdr:colOff>165100</xdr:colOff>
      <xdr:row>94</xdr:row>
      <xdr:rowOff>116642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3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133169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0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45212</xdr:rowOff>
    </xdr:from>
    <xdr:to>
      <xdr:col>85</xdr:col>
      <xdr:colOff>127000</xdr:colOff>
      <xdr:row>36</xdr:row>
      <xdr:rowOff>6023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45962"/>
          <a:ext cx="8382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154940</xdr:rowOff>
    </xdr:from>
    <xdr:to>
      <xdr:col>81</xdr:col>
      <xdr:colOff>50800</xdr:colOff>
      <xdr:row>36</xdr:row>
      <xdr:rowOff>6023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155690"/>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154940</xdr:rowOff>
    </xdr:from>
    <xdr:to>
      <xdr:col>76</xdr:col>
      <xdr:colOff>114300</xdr:colOff>
      <xdr:row>37</xdr:row>
      <xdr:rowOff>123480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55690"/>
          <a:ext cx="889000" cy="31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56424</xdr:rowOff>
    </xdr:from>
    <xdr:to>
      <xdr:col>71</xdr:col>
      <xdr:colOff>177800</xdr:colOff>
      <xdr:row>37</xdr:row>
      <xdr:rowOff>123480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00074"/>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165862</xdr:rowOff>
    </xdr:from>
    <xdr:to>
      <xdr:col>85</xdr:col>
      <xdr:colOff>177800</xdr:colOff>
      <xdr:row>35</xdr:row>
      <xdr:rowOff>96012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17289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4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126673</xdr:rowOff>
    </xdr:from>
    <xdr:to>
      <xdr:col>81</xdr:col>
      <xdr:colOff>101600</xdr:colOff>
      <xdr:row>36</xdr:row>
      <xdr:rowOff>56823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2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73350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0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104140</xdr:rowOff>
    </xdr:from>
    <xdr:to>
      <xdr:col>76</xdr:col>
      <xdr:colOff>165100</xdr:colOff>
      <xdr:row>36</xdr:row>
      <xdr:rowOff>34290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50817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72680</xdr:rowOff>
    </xdr:from>
    <xdr:to>
      <xdr:col>72</xdr:col>
      <xdr:colOff>38100</xdr:colOff>
      <xdr:row>38</xdr:row>
      <xdr:rowOff>2831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163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165407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0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5624</xdr:rowOff>
    </xdr:from>
    <xdr:to>
      <xdr:col>67</xdr:col>
      <xdr:colOff>101600</xdr:colOff>
      <xdr:row>37</xdr:row>
      <xdr:rowOff>107224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4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123751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25915</xdr:rowOff>
    </xdr:from>
    <xdr:to>
      <xdr:col>85</xdr:col>
      <xdr:colOff>127000</xdr:colOff>
      <xdr:row>55</xdr:row>
      <xdr:rowOff>94609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284215"/>
          <a:ext cx="838200" cy="24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94609</xdr:rowOff>
    </xdr:from>
    <xdr:to>
      <xdr:col>81</xdr:col>
      <xdr:colOff>50800</xdr:colOff>
      <xdr:row>56</xdr:row>
      <xdr:rowOff>76492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524359"/>
          <a:ext cx="889000" cy="15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95723</xdr:rowOff>
    </xdr:from>
    <xdr:to>
      <xdr:col>76</xdr:col>
      <xdr:colOff>114300</xdr:colOff>
      <xdr:row>56</xdr:row>
      <xdr:rowOff>76492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525473"/>
          <a:ext cx="889000" cy="15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95723</xdr:rowOff>
    </xdr:from>
    <xdr:to>
      <xdr:col>71</xdr:col>
      <xdr:colOff>177800</xdr:colOff>
      <xdr:row>55</xdr:row>
      <xdr:rowOff>168932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525473"/>
          <a:ext cx="889000" cy="7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146565</xdr:rowOff>
    </xdr:from>
    <xdr:to>
      <xdr:col>85</xdr:col>
      <xdr:colOff>177800</xdr:colOff>
      <xdr:row>54</xdr:row>
      <xdr:rowOff>76715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2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169442</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08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43809</xdr:rowOff>
    </xdr:from>
    <xdr:to>
      <xdr:col>81</xdr:col>
      <xdr:colOff>101600</xdr:colOff>
      <xdr:row>55</xdr:row>
      <xdr:rowOff>145409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47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161936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2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25692</xdr:rowOff>
    </xdr:from>
    <xdr:to>
      <xdr:col>76</xdr:col>
      <xdr:colOff>165100</xdr:colOff>
      <xdr:row>56</xdr:row>
      <xdr:rowOff>127292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6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143819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40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44923</xdr:rowOff>
    </xdr:from>
    <xdr:to>
      <xdr:col>72</xdr:col>
      <xdr:colOff>38100</xdr:colOff>
      <xdr:row>55</xdr:row>
      <xdr:rowOff>146523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47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163050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24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118132</xdr:rowOff>
    </xdr:from>
    <xdr:to>
      <xdr:col>67</xdr:col>
      <xdr:colOff>101600</xdr:colOff>
      <xdr:row>56</xdr:row>
      <xdr:rowOff>48282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64809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67092</xdr:rowOff>
    </xdr:from>
    <xdr:to>
      <xdr:col>85</xdr:col>
      <xdr:colOff>127000</xdr:colOff>
      <xdr:row>77</xdr:row>
      <xdr:rowOff>146014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097292"/>
          <a:ext cx="8382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83438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56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67092</xdr:rowOff>
    </xdr:from>
    <xdr:to>
      <xdr:col>81</xdr:col>
      <xdr:colOff>50800</xdr:colOff>
      <xdr:row>79</xdr:row>
      <xdr:rowOff>36612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097292"/>
          <a:ext cx="889000" cy="4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3519</xdr:rowOff>
    </xdr:from>
    <xdr:to>
      <xdr:col>76</xdr:col>
      <xdr:colOff>114300</xdr:colOff>
      <xdr:row>79</xdr:row>
      <xdr:rowOff>36612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48069"/>
          <a:ext cx="88900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28121</xdr:rowOff>
    </xdr:from>
    <xdr:to>
      <xdr:col>71</xdr:col>
      <xdr:colOff>177800</xdr:colOff>
      <xdr:row>79</xdr:row>
      <xdr:rowOff>3519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058321"/>
          <a:ext cx="889000" cy="48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157353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5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95214</xdr:rowOff>
    </xdr:from>
    <xdr:to>
      <xdr:col>85</xdr:col>
      <xdr:colOff>177800</xdr:colOff>
      <xdr:row>78</xdr:row>
      <xdr:rowOff>25364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2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118091</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1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16292</xdr:rowOff>
    </xdr:from>
    <xdr:to>
      <xdr:col>81</xdr:col>
      <xdr:colOff>101600</xdr:colOff>
      <xdr:row>76</xdr:row>
      <xdr:rowOff>117892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04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134419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282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157262</xdr:rowOff>
    </xdr:from>
    <xdr:to>
      <xdr:col>76</xdr:col>
      <xdr:colOff>165100</xdr:colOff>
      <xdr:row>79</xdr:row>
      <xdr:rowOff>87412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78539</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23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124169</xdr:rowOff>
    </xdr:from>
    <xdr:to>
      <xdr:col>72</xdr:col>
      <xdr:colOff>38100</xdr:colOff>
      <xdr:row>79</xdr:row>
      <xdr:rowOff>54319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45446</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148771</xdr:rowOff>
    </xdr:from>
    <xdr:to>
      <xdr:col>67</xdr:col>
      <xdr:colOff>101600</xdr:colOff>
      <xdr:row>76</xdr:row>
      <xdr:rowOff>78921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00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95449</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278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79555</xdr:rowOff>
    </xdr:from>
    <xdr:to>
      <xdr:col>85</xdr:col>
      <xdr:colOff>127000</xdr:colOff>
      <xdr:row>95</xdr:row>
      <xdr:rowOff>110531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367305"/>
          <a:ext cx="838200" cy="3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66342</xdr:rowOff>
    </xdr:from>
    <xdr:to>
      <xdr:col>81</xdr:col>
      <xdr:colOff>50800</xdr:colOff>
      <xdr:row>95</xdr:row>
      <xdr:rowOff>110531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354092"/>
          <a:ext cx="889000" cy="4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66342</xdr:rowOff>
    </xdr:from>
    <xdr:to>
      <xdr:col>76</xdr:col>
      <xdr:colOff>114300</xdr:colOff>
      <xdr:row>95</xdr:row>
      <xdr:rowOff>120475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354092"/>
          <a:ext cx="889000" cy="5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95329</xdr:rowOff>
    </xdr:from>
    <xdr:to>
      <xdr:col>71</xdr:col>
      <xdr:colOff>177800</xdr:colOff>
      <xdr:row>95</xdr:row>
      <xdr:rowOff>120475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383079"/>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28755</xdr:rowOff>
    </xdr:from>
    <xdr:to>
      <xdr:col>85</xdr:col>
      <xdr:colOff>177800</xdr:colOff>
      <xdr:row>95</xdr:row>
      <xdr:rowOff>130355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51632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16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59731</xdr:rowOff>
    </xdr:from>
    <xdr:to>
      <xdr:col>81</xdr:col>
      <xdr:colOff>101600</xdr:colOff>
      <xdr:row>95</xdr:row>
      <xdr:rowOff>161331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4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6408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2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15542</xdr:rowOff>
    </xdr:from>
    <xdr:to>
      <xdr:col>76</xdr:col>
      <xdr:colOff>165100</xdr:colOff>
      <xdr:row>95</xdr:row>
      <xdr:rowOff>117142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133669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07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69675</xdr:rowOff>
    </xdr:from>
    <xdr:to>
      <xdr:col>72</xdr:col>
      <xdr:colOff>38100</xdr:colOff>
      <xdr:row>95</xdr:row>
      <xdr:rowOff>171275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5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16352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3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44529</xdr:rowOff>
    </xdr:from>
    <xdr:to>
      <xdr:col>67</xdr:col>
      <xdr:colOff>101600</xdr:colOff>
      <xdr:row>95</xdr:row>
      <xdr:rowOff>146129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3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162656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10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42164</xdr:rowOff>
    </xdr:from>
    <xdr:to>
      <xdr:col>116</xdr:col>
      <xdr:colOff>63500</xdr:colOff>
      <xdr:row>39</xdr:row>
      <xdr:rowOff>42735</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1323300" y="6728714"/>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42545</xdr:rowOff>
    </xdr:from>
    <xdr:to>
      <xdr:col>111</xdr:col>
      <xdr:colOff>177800</xdr:colOff>
      <xdr:row>39</xdr:row>
      <xdr:rowOff>42735</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29095"/>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38544</xdr:rowOff>
    </xdr:from>
    <xdr:to>
      <xdr:col>107</xdr:col>
      <xdr:colOff>50800</xdr:colOff>
      <xdr:row>39</xdr:row>
      <xdr:rowOff>42545</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25094"/>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38544</xdr:rowOff>
    </xdr:from>
    <xdr:to>
      <xdr:col>102</xdr:col>
      <xdr:colOff>114300</xdr:colOff>
      <xdr:row>39</xdr:row>
      <xdr:rowOff>42545</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18656300" y="6725094"/>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162814</xdr:rowOff>
    </xdr:from>
    <xdr:to>
      <xdr:col>116</xdr:col>
      <xdr:colOff>114300</xdr:colOff>
      <xdr:row>39</xdr:row>
      <xdr:rowOff>92964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77741</xdr:rowOff>
    </xdr:from>
    <xdr:ext cx="313932"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2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163385</xdr:rowOff>
    </xdr:from>
    <xdr:to>
      <xdr:col>112</xdr:col>
      <xdr:colOff>38100</xdr:colOff>
      <xdr:row>39</xdr:row>
      <xdr:rowOff>93535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84662</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1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163195</xdr:rowOff>
    </xdr:from>
    <xdr:to>
      <xdr:col>107</xdr:col>
      <xdr:colOff>101600</xdr:colOff>
      <xdr:row>39</xdr:row>
      <xdr:rowOff>93345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84472</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277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159194</xdr:rowOff>
    </xdr:from>
    <xdr:to>
      <xdr:col>102</xdr:col>
      <xdr:colOff>165100</xdr:colOff>
      <xdr:row>39</xdr:row>
      <xdr:rowOff>89344</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80471</xdr:rowOff>
    </xdr:from>
    <xdr:ext cx="313932"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88333" y="6767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163195</xdr:rowOff>
    </xdr:from>
    <xdr:to>
      <xdr:col>98</xdr:col>
      <xdr:colOff>38100</xdr:colOff>
      <xdr:row>39</xdr:row>
      <xdr:rowOff>93345</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84472</xdr:rowOff>
    </xdr:from>
    <xdr:ext cx="313932"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99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59,537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円であり、類似団体平均を上回っている。前年度比で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％増加しているのは、定額減税しきれない方への調整給付事業の実施や河辺市民サービスセンターの大規模改修事業の事業費が増となったことなどによる。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労働費は、住民一人当たり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円であり、類似団体平均を大きく上回っている。前年度比で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％減少しているのは、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歳未満の方の正社員化促進事業の事業費が減となったことなどによる。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55,163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円であり、類似団体平均を上回っている。前年度比で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％減少しているのは、古川流域治水対策事業や千秋公園整備事業の事業費が減となったことなどによる。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消防費は、住民一人当たり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15,793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円であり、類似団体平均を上回っている。前年度比で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％増加しているのは、寺内および将軍野出張所の統合事業の進捗による事業費の増などによる。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63,982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円であり、類似団体平均を上回っている。前年度比で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％増加しているのは、日新小学校増改築等事業や佐竹史料館改築事業の事業費が増となったことなどによる。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引き続き「第４期・県都</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あきた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改革プラン」に位置づけた取組を推進し、歳出全般にわたる見直しを進めていく。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秋田県秋田市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財政調整基金残高は、冬季の除排雪への対応等により補正予算の収支調整のための取崩額が増加したことにより、前年度から減少した。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前年度と比較して、形式収支は減少したものの、翌年度への繰越財源の減少額の方が大きかったことにより増加した。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また、標準財政規模比は直近５年間は概ね２％台で安定的に推移している。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実質単年度収支は、単年度収支は改善したものの、冬季の除排雪への対応等で基金取崩額が基金積立額を上回ったことにより３年連続で赤字となっている。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引き続き、財源の確保はもとより、経費の精査を徹底することで、取崩額の抑制に取り組んでいく。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秋田県秋田市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一般会計および全ての特別会計、企業会計が黒字となっている。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水道事業会計は、支出面における資産減耗費の増などにより、黒字額は前年度より減少した。また、下水道事業会計は、支出面の流域下水道費の減などにより、黒字額は前年度より増加した。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国民健康保険事業会計では、保険給付費や保健事業費が見込みより減少したことにより黒字額が前年度より増加した一方、介護保険事業会計では、支払基金交付金や県支出金が見込みより減となったことで、黒字額が前年度より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引き続き、収入の確保や事業の効率化、経費の見直しなどに取り組み、特別会計および企業会計の安定した財政運営に努める。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157284780</v>
      </c>
      <c r="BO4" s="449"/>
      <c r="BP4" s="449"/>
      <c r="BQ4" s="449"/>
      <c r="BR4" s="449"/>
      <c r="BS4" s="449"/>
      <c r="BT4" s="449"/>
      <c r="BU4" s="450"/>
      <c r="BV4" s="448">
        <v>156660789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2.4</v>
      </c>
      <c r="CU4" s="589"/>
      <c r="CV4" s="589"/>
      <c r="CW4" s="589"/>
      <c r="CX4" s="589"/>
      <c r="CY4" s="589"/>
      <c r="CZ4" s="589"/>
      <c r="DA4" s="590"/>
      <c r="DB4" s="588">
        <v>2.6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155016487</v>
      </c>
      <c r="BO5" s="420"/>
      <c r="BP5" s="420"/>
      <c r="BQ5" s="420"/>
      <c r="BR5" s="420"/>
      <c r="BS5" s="420"/>
      <c r="BT5" s="420"/>
      <c r="BU5" s="421"/>
      <c r="BV5" s="419">
        <v>153749425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v>
      </c>
      <c r="CU5" s="417"/>
      <c r="CV5" s="417"/>
      <c r="CW5" s="417"/>
      <c r="CX5" s="417"/>
      <c r="CY5" s="417"/>
      <c r="CZ5" s="417"/>
      <c r="DA5" s="418"/>
      <c r="DB5" s="416">
        <v>92.4</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2268293</v>
      </c>
      <c r="BO6" s="420"/>
      <c r="BP6" s="420"/>
      <c r="BQ6" s="420"/>
      <c r="BR6" s="420"/>
      <c r="BS6" s="420"/>
      <c r="BT6" s="420"/>
      <c r="BU6" s="421"/>
      <c r="BV6" s="419">
        <v>2911364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v>
      </c>
      <c r="CU6" s="563"/>
      <c r="CV6" s="563"/>
      <c r="CW6" s="563"/>
      <c r="CX6" s="563"/>
      <c r="CY6" s="563"/>
      <c r="CZ6" s="563"/>
      <c r="DA6" s="564"/>
      <c r="DB6" s="562">
        <v>94.4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436112</v>
      </c>
      <c r="BO7" s="420"/>
      <c r="BP7" s="420"/>
      <c r="BQ7" s="420"/>
      <c r="BR7" s="420"/>
      <c r="BS7" s="420"/>
      <c r="BT7" s="420"/>
      <c r="BU7" s="421"/>
      <c r="BV7" s="419">
        <v>1015468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75425623</v>
      </c>
      <c r="CU7" s="420"/>
      <c r="CV7" s="420"/>
      <c r="CW7" s="420"/>
      <c r="CX7" s="420"/>
      <c r="CY7" s="420"/>
      <c r="CZ7" s="420"/>
      <c r="DA7" s="421"/>
      <c r="DB7" s="419">
        <v>73990155</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1832181</v>
      </c>
      <c r="BO8" s="420"/>
      <c r="BP8" s="420"/>
      <c r="BQ8" s="420"/>
      <c r="BR8" s="420"/>
      <c r="BS8" s="420"/>
      <c r="BT8" s="420"/>
      <c r="BU8" s="421"/>
      <c r="BV8" s="419">
        <v>1895896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0.65</v>
      </c>
      <c r="CU8" s="523"/>
      <c r="CV8" s="523"/>
      <c r="CW8" s="523"/>
      <c r="CX8" s="523"/>
      <c r="CY8" s="523"/>
      <c r="CZ8" s="523"/>
      <c r="DA8" s="524"/>
      <c r="DB8" s="522">
        <v>0.65</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307672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-63715</v>
      </c>
      <c r="BO9" s="420"/>
      <c r="BP9" s="420"/>
      <c r="BQ9" s="420"/>
      <c r="BR9" s="420"/>
      <c r="BS9" s="420"/>
      <c r="BT9" s="420"/>
      <c r="BU9" s="421"/>
      <c r="BV9" s="419">
        <v>59191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13.6</v>
      </c>
      <c r="CU9" s="417"/>
      <c r="CV9" s="417"/>
      <c r="CW9" s="417"/>
      <c r="CX9" s="417"/>
      <c r="CY9" s="417"/>
      <c r="CZ9" s="417"/>
      <c r="DA9" s="418"/>
      <c r="DB9" s="416">
        <v>13.7</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315814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727308</v>
      </c>
      <c r="BO10" s="420"/>
      <c r="BP10" s="420"/>
      <c r="BQ10" s="420"/>
      <c r="BR10" s="420"/>
      <c r="BS10" s="420"/>
      <c r="BT10" s="420"/>
      <c r="BU10" s="421"/>
      <c r="BV10" s="419">
        <v>732425</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293729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2026955</v>
      </c>
      <c r="BO12" s="420"/>
      <c r="BP12" s="420"/>
      <c r="BQ12" s="420"/>
      <c r="BR12" s="420"/>
      <c r="BS12" s="420"/>
      <c r="BT12" s="420"/>
      <c r="BU12" s="421"/>
      <c r="BV12" s="419">
        <v>1905008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291770</v>
      </c>
      <c r="S13" s="507"/>
      <c r="T13" s="507"/>
      <c r="U13" s="507"/>
      <c r="V13" s="508"/>
      <c r="W13" s="509" t="s">
        <v>131</v>
      </c>
      <c r="X13" s="405"/>
      <c r="Y13" s="405"/>
      <c r="Z13" s="405"/>
      <c r="AA13" s="405"/>
      <c r="AB13" s="406"/>
      <c r="AC13" s="372">
        <v>2634</v>
      </c>
      <c r="AD13" s="373"/>
      <c r="AE13" s="373"/>
      <c r="AF13" s="373"/>
      <c r="AG13" s="374"/>
      <c r="AH13" s="372">
        <v>2893</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-1363362</v>
      </c>
      <c r="BO13" s="420"/>
      <c r="BP13" s="420"/>
      <c r="BQ13" s="420"/>
      <c r="BR13" s="420"/>
      <c r="BS13" s="420"/>
      <c r="BT13" s="420"/>
      <c r="BU13" s="421"/>
      <c r="BV13" s="419">
        <v>-1113392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9.4</v>
      </c>
      <c r="CU13" s="417"/>
      <c r="CV13" s="417"/>
      <c r="CW13" s="417"/>
      <c r="CX13" s="417"/>
      <c r="CY13" s="417"/>
      <c r="CZ13" s="417"/>
      <c r="DA13" s="418"/>
      <c r="DB13" s="416">
        <v>8.8000000000000007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297316</v>
      </c>
      <c r="S14" s="507"/>
      <c r="T14" s="507"/>
      <c r="U14" s="507"/>
      <c r="V14" s="508"/>
      <c r="W14" s="510"/>
      <c r="X14" s="408"/>
      <c r="Y14" s="408"/>
      <c r="Z14" s="408"/>
      <c r="AA14" s="408"/>
      <c r="AB14" s="409"/>
      <c r="AC14" s="499">
        <v>1.9</v>
      </c>
      <c r="AD14" s="500"/>
      <c r="AE14" s="500"/>
      <c r="AF14" s="500"/>
      <c r="AG14" s="501"/>
      <c r="AH14" s="499">
        <v>2.1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119.3</v>
      </c>
      <c r="CU14" s="517"/>
      <c r="CV14" s="517"/>
      <c r="CW14" s="517"/>
      <c r="CX14" s="517"/>
      <c r="CY14" s="517"/>
      <c r="CZ14" s="517"/>
      <c r="DA14" s="518"/>
      <c r="DB14" s="516">
        <v>112.9</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295502</v>
      </c>
      <c r="S15" s="507"/>
      <c r="T15" s="507"/>
      <c r="U15" s="507"/>
      <c r="V15" s="508"/>
      <c r="W15" s="509" t="s">
        <v>137</v>
      </c>
      <c r="X15" s="405"/>
      <c r="Y15" s="405"/>
      <c r="Z15" s="405"/>
      <c r="AA15" s="405"/>
      <c r="AB15" s="406"/>
      <c r="AC15" s="372">
        <v>22106</v>
      </c>
      <c r="AD15" s="373"/>
      <c r="AE15" s="373"/>
      <c r="AF15" s="373"/>
      <c r="AG15" s="374"/>
      <c r="AH15" s="372">
        <v>22567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40423942</v>
      </c>
      <c r="BO15" s="449"/>
      <c r="BP15" s="449"/>
      <c r="BQ15" s="449"/>
      <c r="BR15" s="449"/>
      <c r="BS15" s="449"/>
      <c r="BT15" s="449"/>
      <c r="BU15" s="450"/>
      <c r="BV15" s="448">
        <v>40097768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16</v>
      </c>
      <c r="AD16" s="500"/>
      <c r="AE16" s="500"/>
      <c r="AF16" s="500"/>
      <c r="AG16" s="501"/>
      <c r="AH16" s="499">
        <v>16.600000000000001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63818191</v>
      </c>
      <c r="BO16" s="420"/>
      <c r="BP16" s="420"/>
      <c r="BQ16" s="420"/>
      <c r="BR16" s="420"/>
      <c r="BS16" s="420"/>
      <c r="BT16" s="420"/>
      <c r="BU16" s="421"/>
      <c r="BV16" s="419">
        <v>61757775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113683</v>
      </c>
      <c r="AD17" s="373"/>
      <c r="AE17" s="373"/>
      <c r="AF17" s="373"/>
      <c r="AG17" s="374"/>
      <c r="AH17" s="372">
        <v>110438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51195971</v>
      </c>
      <c r="BO17" s="420"/>
      <c r="BP17" s="420"/>
      <c r="BQ17" s="420"/>
      <c r="BR17" s="420"/>
      <c r="BS17" s="420"/>
      <c r="BT17" s="420"/>
      <c r="BU17" s="421"/>
      <c r="BV17" s="419">
        <v>50720320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906.07</v>
      </c>
      <c r="M18" s="472"/>
      <c r="N18" s="472"/>
      <c r="O18" s="472"/>
      <c r="P18" s="472"/>
      <c r="Q18" s="472"/>
      <c r="R18" s="473"/>
      <c r="S18" s="473"/>
      <c r="T18" s="473"/>
      <c r="U18" s="473"/>
      <c r="V18" s="474"/>
      <c r="W18" s="490"/>
      <c r="X18" s="491"/>
      <c r="Y18" s="491"/>
      <c r="Z18" s="491"/>
      <c r="AA18" s="491"/>
      <c r="AB18" s="515"/>
      <c r="AC18" s="389">
        <v>82.1</v>
      </c>
      <c r="AD18" s="390"/>
      <c r="AE18" s="390"/>
      <c r="AF18" s="390"/>
      <c r="AG18" s="475"/>
      <c r="AH18" s="389">
        <v>81.3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75647779</v>
      </c>
      <c r="BO18" s="420"/>
      <c r="BP18" s="420"/>
      <c r="BQ18" s="420"/>
      <c r="BR18" s="420"/>
      <c r="BS18" s="420"/>
      <c r="BT18" s="420"/>
      <c r="BU18" s="421"/>
      <c r="BV18" s="419">
        <v>71869358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340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95629504</v>
      </c>
      <c r="BO19" s="420"/>
      <c r="BP19" s="420"/>
      <c r="BQ19" s="420"/>
      <c r="BR19" s="420"/>
      <c r="BS19" s="420"/>
      <c r="BT19" s="420"/>
      <c r="BU19" s="421"/>
      <c r="BV19" s="419">
        <v>93241252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136952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145310838</v>
      </c>
      <c r="BO22" s="449"/>
      <c r="BP22" s="449"/>
      <c r="BQ22" s="449"/>
      <c r="BR22" s="449"/>
      <c r="BS22" s="449"/>
      <c r="BT22" s="449"/>
      <c r="BU22" s="450"/>
      <c r="BV22" s="448">
        <v>145783165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120440641</v>
      </c>
      <c r="BO23" s="420"/>
      <c r="BP23" s="420"/>
      <c r="BQ23" s="420"/>
      <c r="BR23" s="420"/>
      <c r="BS23" s="420"/>
      <c r="BT23" s="420"/>
      <c r="BU23" s="421"/>
      <c r="BV23" s="419">
        <v>122533019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10557</v>
      </c>
      <c r="R24" s="373"/>
      <c r="S24" s="373"/>
      <c r="T24" s="373"/>
      <c r="U24" s="373"/>
      <c r="V24" s="374"/>
      <c r="W24" s="462"/>
      <c r="X24" s="399"/>
      <c r="Y24" s="400"/>
      <c r="Z24" s="375" t="s">
        <v>162</v>
      </c>
      <c r="AA24" s="376"/>
      <c r="AB24" s="376"/>
      <c r="AC24" s="376"/>
      <c r="AD24" s="376"/>
      <c r="AE24" s="376"/>
      <c r="AF24" s="376"/>
      <c r="AG24" s="377"/>
      <c r="AH24" s="372">
        <v>2251</v>
      </c>
      <c r="AI24" s="373"/>
      <c r="AJ24" s="373"/>
      <c r="AK24" s="373"/>
      <c r="AL24" s="374"/>
      <c r="AM24" s="372">
        <v>7050132</v>
      </c>
      <c r="AN24" s="373"/>
      <c r="AO24" s="373"/>
      <c r="AP24" s="373"/>
      <c r="AQ24" s="373"/>
      <c r="AR24" s="374"/>
      <c r="AS24" s="372">
        <v>3132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95747645</v>
      </c>
      <c r="BO24" s="420"/>
      <c r="BP24" s="420"/>
      <c r="BQ24" s="420"/>
      <c r="BR24" s="420"/>
      <c r="BS24" s="420"/>
      <c r="BT24" s="420"/>
      <c r="BU24" s="421"/>
      <c r="BV24" s="419">
        <v>92500916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8541</v>
      </c>
      <c r="R25" s="373"/>
      <c r="S25" s="373"/>
      <c r="T25" s="373"/>
      <c r="U25" s="373"/>
      <c r="V25" s="374"/>
      <c r="W25" s="462"/>
      <c r="X25" s="399"/>
      <c r="Y25" s="400"/>
      <c r="Z25" s="375" t="s">
        <v>165</v>
      </c>
      <c r="AA25" s="376"/>
      <c r="AB25" s="376"/>
      <c r="AC25" s="376"/>
      <c r="AD25" s="376"/>
      <c r="AE25" s="376"/>
      <c r="AF25" s="376"/>
      <c r="AG25" s="377"/>
      <c r="AH25" s="372">
        <v>418</v>
      </c>
      <c r="AI25" s="373"/>
      <c r="AJ25" s="373"/>
      <c r="AK25" s="373"/>
      <c r="AL25" s="374"/>
      <c r="AM25" s="372">
        <v>1329658</v>
      </c>
      <c r="AN25" s="373"/>
      <c r="AO25" s="373"/>
      <c r="AP25" s="373"/>
      <c r="AQ25" s="373"/>
      <c r="AR25" s="374"/>
      <c r="AS25" s="372">
        <v>3181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27980884</v>
      </c>
      <c r="BO25" s="449"/>
      <c r="BP25" s="449"/>
      <c r="BQ25" s="449"/>
      <c r="BR25" s="449"/>
      <c r="BS25" s="449"/>
      <c r="BT25" s="449"/>
      <c r="BU25" s="450"/>
      <c r="BV25" s="448">
        <v>30329662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6726</v>
      </c>
      <c r="R26" s="373"/>
      <c r="S26" s="373"/>
      <c r="T26" s="373"/>
      <c r="U26" s="373"/>
      <c r="V26" s="374"/>
      <c r="W26" s="462"/>
      <c r="X26" s="399"/>
      <c r="Y26" s="400"/>
      <c r="Z26" s="375" t="s">
        <v>168</v>
      </c>
      <c r="AA26" s="430"/>
      <c r="AB26" s="430"/>
      <c r="AC26" s="430"/>
      <c r="AD26" s="430"/>
      <c r="AE26" s="430"/>
      <c r="AF26" s="430"/>
      <c r="AG26" s="431"/>
      <c r="AH26" s="372">
        <v>144</v>
      </c>
      <c r="AI26" s="373"/>
      <c r="AJ26" s="373"/>
      <c r="AK26" s="373"/>
      <c r="AL26" s="374"/>
      <c r="AM26" s="372">
        <v>455040</v>
      </c>
      <c r="AN26" s="373"/>
      <c r="AO26" s="373"/>
      <c r="AP26" s="373"/>
      <c r="AQ26" s="373"/>
      <c r="AR26" s="374"/>
      <c r="AS26" s="372">
        <v>3160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7040</v>
      </c>
      <c r="R27" s="373"/>
      <c r="S27" s="373"/>
      <c r="T27" s="373"/>
      <c r="U27" s="373"/>
      <c r="V27" s="374"/>
      <c r="W27" s="462"/>
      <c r="X27" s="399"/>
      <c r="Y27" s="400"/>
      <c r="Z27" s="375" t="s">
        <v>171</v>
      </c>
      <c r="AA27" s="376"/>
      <c r="AB27" s="376"/>
      <c r="AC27" s="376"/>
      <c r="AD27" s="376"/>
      <c r="AE27" s="376"/>
      <c r="AF27" s="376"/>
      <c r="AG27" s="377"/>
      <c r="AH27" s="372">
        <v>84</v>
      </c>
      <c r="AI27" s="373"/>
      <c r="AJ27" s="373"/>
      <c r="AK27" s="373"/>
      <c r="AL27" s="374"/>
      <c r="AM27" s="372">
        <v>344067</v>
      </c>
      <c r="AN27" s="373"/>
      <c r="AO27" s="373"/>
      <c r="AP27" s="373"/>
      <c r="AQ27" s="373"/>
      <c r="AR27" s="374"/>
      <c r="AS27" s="372">
        <v>4096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6550</v>
      </c>
      <c r="R28" s="373"/>
      <c r="S28" s="373"/>
      <c r="T28" s="373"/>
      <c r="U28" s="373"/>
      <c r="V28" s="374"/>
      <c r="W28" s="462"/>
      <c r="X28" s="399"/>
      <c r="Y28" s="400"/>
      <c r="Z28" s="375" t="s">
        <v>174</v>
      </c>
      <c r="AA28" s="376"/>
      <c r="AB28" s="376"/>
      <c r="AC28" s="376"/>
      <c r="AD28" s="376"/>
      <c r="AE28" s="376"/>
      <c r="AF28" s="376"/>
      <c r="AG28" s="377"/>
      <c r="AH28" s="372">
        <v>8</v>
      </c>
      <c r="AI28" s="373"/>
      <c r="AJ28" s="373"/>
      <c r="AK28" s="373"/>
      <c r="AL28" s="374"/>
      <c r="AM28" s="372">
        <v>23544</v>
      </c>
      <c r="AN28" s="373"/>
      <c r="AO28" s="373"/>
      <c r="AP28" s="373"/>
      <c r="AQ28" s="373"/>
      <c r="AR28" s="374"/>
      <c r="AS28" s="372">
        <v>2943</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1655716</v>
      </c>
      <c r="BO28" s="449"/>
      <c r="BP28" s="449"/>
      <c r="BQ28" s="449"/>
      <c r="BR28" s="449"/>
      <c r="BS28" s="449"/>
      <c r="BT28" s="449"/>
      <c r="BU28" s="450"/>
      <c r="BV28" s="448">
        <v>2954918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34</v>
      </c>
      <c r="M29" s="373"/>
      <c r="N29" s="373"/>
      <c r="O29" s="373"/>
      <c r="P29" s="374"/>
      <c r="Q29" s="372">
        <v>6250</v>
      </c>
      <c r="R29" s="373"/>
      <c r="S29" s="373"/>
      <c r="T29" s="373"/>
      <c r="U29" s="373"/>
      <c r="V29" s="374"/>
      <c r="W29" s="463"/>
      <c r="X29" s="464"/>
      <c r="Y29" s="465"/>
      <c r="Z29" s="375" t="s">
        <v>177</v>
      </c>
      <c r="AA29" s="376"/>
      <c r="AB29" s="376"/>
      <c r="AC29" s="376"/>
      <c r="AD29" s="376"/>
      <c r="AE29" s="376"/>
      <c r="AF29" s="376"/>
      <c r="AG29" s="377"/>
      <c r="AH29" s="372">
        <v>2343</v>
      </c>
      <c r="AI29" s="373"/>
      <c r="AJ29" s="373"/>
      <c r="AK29" s="373"/>
      <c r="AL29" s="374"/>
      <c r="AM29" s="372">
        <v>7417743</v>
      </c>
      <c r="AN29" s="373"/>
      <c r="AO29" s="373"/>
      <c r="AP29" s="373"/>
      <c r="AQ29" s="373"/>
      <c r="AR29" s="374"/>
      <c r="AS29" s="372">
        <v>3166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1082246</v>
      </c>
      <c r="BO29" s="420"/>
      <c r="BP29" s="420"/>
      <c r="BQ29" s="420"/>
      <c r="BR29" s="420"/>
      <c r="BS29" s="420"/>
      <c r="BT29" s="420"/>
      <c r="BU29" s="421"/>
      <c r="BV29" s="419">
        <v>1209198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3683047</v>
      </c>
      <c r="BO30" s="454"/>
      <c r="BP30" s="454"/>
      <c r="BQ30" s="454"/>
      <c r="BR30" s="454"/>
      <c r="BS30" s="454"/>
      <c r="BT30" s="454"/>
      <c r="BU30" s="455"/>
      <c r="BV30" s="453">
        <v>5765051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8</v>
      </c>
      <c r="V34" s="367"/>
      <c r="W34" s="368" t="str">
        <f>IF('各会計、関係団体の財政状況及び健全化判断比率'!B28="","",'各会計、関係団体の財政状況及び健全化判断比率'!B28)</f>
        <v>国民健康保険事業会計</v>
      </c>
      <c r="X34" s="368"/>
      <c r="Y34" s="368"/>
      <c r="Z34" s="368"/>
      <c r="AA34" s="368"/>
      <c r="AB34" s="368"/>
      <c r="AC34" s="368"/>
      <c r="AD34" s="368"/>
      <c r="AE34" s="368"/>
      <c r="AF34" s="368"/>
      <c r="AG34" s="368"/>
      <c r="AH34" s="368"/>
      <c r="AI34" s="368"/>
      <c r="AJ34" s="368"/>
      <c r="AK34" s="368"/>
      <c r="AL34" s="169"/>
      <c r="AM34" s="367">
        <f>IF(AO34="","",MAX(C34:D43,U34:V43)+1)</f>
        <v>11</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14</v>
      </c>
      <c r="BF34" s="367"/>
      <c r="BG34" s="368" t="str">
        <f>IF('各会計、関係団体の財政状況及び健全化判断比率'!B34="","",'各会計、関係団体の財政状況及び健全化判断比率'!B34)</f>
        <v>秋田市公設地方卸売市場会計</v>
      </c>
      <c r="BH34" s="368"/>
      <c r="BI34" s="368"/>
      <c r="BJ34" s="368"/>
      <c r="BK34" s="368"/>
      <c r="BL34" s="368"/>
      <c r="BM34" s="368"/>
      <c r="BN34" s="368"/>
      <c r="BO34" s="368"/>
      <c r="BP34" s="368"/>
      <c r="BQ34" s="368"/>
      <c r="BR34" s="368"/>
      <c r="BS34" s="368"/>
      <c r="BT34" s="368"/>
      <c r="BU34" s="368"/>
      <c r="BV34" s="169"/>
      <c r="BW34" s="367">
        <f>IF(BY34="","",MAX(C34:D43,U34:V43,AM34:AN43,BE34:BF43)+1)</f>
        <v>17</v>
      </c>
      <c r="BX34" s="367"/>
      <c r="BY34" s="368" t="str">
        <f>IF('各会計、関係団体の財政状況及び健全化判断比率'!B68="","",'各会計、関係団体の財政状況及び健全化判断比率'!B68)</f>
        <v>秋田県市町村総合事務組合（一般会計）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21</v>
      </c>
      <c r="CP34" s="367"/>
      <c r="CQ34" s="368" t="str">
        <f>IF('各会計、関係団体の財政状況及び健全化判断比率'!BS7="","",'各会計、関係団体の財政状況及び健全化判断比率'!BS7)</f>
        <v>一般財団法人秋田市駐車場公社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土地区画整理会計</v>
      </c>
      <c r="F35" s="368"/>
      <c r="G35" s="368"/>
      <c r="H35" s="368"/>
      <c r="I35" s="368"/>
      <c r="J35" s="368"/>
      <c r="K35" s="368"/>
      <c r="L35" s="368"/>
      <c r="M35" s="368"/>
      <c r="N35" s="368"/>
      <c r="O35" s="368"/>
      <c r="P35" s="368"/>
      <c r="Q35" s="368"/>
      <c r="R35" s="368"/>
      <c r="S35" s="368"/>
      <c r="T35" s="169"/>
      <c r="U35" s="367">
        <f>IF(W35="","",U34+1)</f>
        <v>9</v>
      </c>
      <c r="V35" s="367"/>
      <c r="W35" s="368" t="str">
        <f>IF('各会計、関係団体の財政状況及び健全化判断比率'!B29="","",'各会計、関係団体の財政状況及び健全化判断比率'!B29)</f>
        <v>介護保険事業会計</v>
      </c>
      <c r="X35" s="368"/>
      <c r="Y35" s="368"/>
      <c r="Z35" s="368"/>
      <c r="AA35" s="368"/>
      <c r="AB35" s="368"/>
      <c r="AC35" s="368"/>
      <c r="AD35" s="368"/>
      <c r="AE35" s="368"/>
      <c r="AF35" s="368"/>
      <c r="AG35" s="368"/>
      <c r="AH35" s="368"/>
      <c r="AI35" s="368"/>
      <c r="AJ35" s="368"/>
      <c r="AK35" s="368"/>
      <c r="AL35" s="169"/>
      <c r="AM35" s="367">
        <f t="shared" ref="AM35:AM43" si="0">IF(AO35="","",AM34+1)</f>
        <v>12</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f t="shared" ref="BE35:BE43" si="1">IF(BG35="","",BE34+1)</f>
        <v>15</v>
      </c>
      <c r="BF35" s="367"/>
      <c r="BG35" s="368" t="str">
        <f>IF('各会計、関係団体の財政状況及び健全化判断比率'!B35="","",'各会計、関係団体の財政状況及び健全化判断比率'!B35)</f>
        <v>秋田市大森山動物園会計</v>
      </c>
      <c r="BH35" s="368"/>
      <c r="BI35" s="368"/>
      <c r="BJ35" s="368"/>
      <c r="BK35" s="368"/>
      <c r="BL35" s="368"/>
      <c r="BM35" s="368"/>
      <c r="BN35" s="368"/>
      <c r="BO35" s="368"/>
      <c r="BP35" s="368"/>
      <c r="BQ35" s="368"/>
      <c r="BR35" s="368"/>
      <c r="BS35" s="368"/>
      <c r="BT35" s="368"/>
      <c r="BU35" s="368"/>
      <c r="BV35" s="169"/>
      <c r="BW35" s="367">
        <f t="shared" ref="BW35:BW43" si="2">IF(BY35="","",BW34+1)</f>
        <v>18</v>
      </c>
      <c r="BX35" s="367"/>
      <c r="BY35" s="368" t="str">
        <f>IF('各会計、関係団体の財政状況及び健全化判断比率'!B69="","",'各会計、関係団体の財政状況及び健全化判断比率'!B69)</f>
        <v>秋田県市町村会館管理組合（一般会計）</v>
      </c>
      <c r="BZ35" s="368"/>
      <c r="CA35" s="368"/>
      <c r="CB35" s="368"/>
      <c r="CC35" s="368"/>
      <c r="CD35" s="368"/>
      <c r="CE35" s="368"/>
      <c r="CF35" s="368"/>
      <c r="CG35" s="368"/>
      <c r="CH35" s="368"/>
      <c r="CI35" s="368"/>
      <c r="CJ35" s="368"/>
      <c r="CK35" s="368"/>
      <c r="CL35" s="368"/>
      <c r="CM35" s="368"/>
      <c r="CN35" s="169"/>
      <c r="CO35" s="367">
        <f t="shared" ref="CO35:CO43" si="3">IF(CQ35="","",CO34+1)</f>
        <v>22</v>
      </c>
      <c r="CP35" s="367"/>
      <c r="CQ35" s="368" t="str">
        <f>IF('各会計、関係団体の財政状況及び健全化判断比率'!BS8="","",'各会計、関係団体の財政状況及び健全化判断比率'!BS8)</f>
        <v>太平山観光開発株式会社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市有林会計</v>
      </c>
      <c r="F36" s="368"/>
      <c r="G36" s="368"/>
      <c r="H36" s="368"/>
      <c r="I36" s="368"/>
      <c r="J36" s="368"/>
      <c r="K36" s="368"/>
      <c r="L36" s="368"/>
      <c r="M36" s="368"/>
      <c r="N36" s="368"/>
      <c r="O36" s="368"/>
      <c r="P36" s="368"/>
      <c r="Q36" s="368"/>
      <c r="R36" s="368"/>
      <c r="S36" s="368"/>
      <c r="T36" s="169"/>
      <c r="U36" s="367">
        <f t="shared" ref="U36:U43" si="4">IF(W36="","",U35+1)</f>
        <v>10</v>
      </c>
      <c r="V36" s="367"/>
      <c r="W36" s="368" t="str">
        <f>IF('各会計、関係団体の財政状況及び健全化判断比率'!B30="","",'各会計、関係団体の財政状況及び健全化判断比率'!B30)</f>
        <v>後期高齢者医療事業会計</v>
      </c>
      <c r="X36" s="368"/>
      <c r="Y36" s="368"/>
      <c r="Z36" s="368"/>
      <c r="AA36" s="368"/>
      <c r="AB36" s="368"/>
      <c r="AC36" s="368"/>
      <c r="AD36" s="368"/>
      <c r="AE36" s="368"/>
      <c r="AF36" s="368"/>
      <c r="AG36" s="368"/>
      <c r="AH36" s="368"/>
      <c r="AI36" s="368"/>
      <c r="AJ36" s="368"/>
      <c r="AK36" s="368"/>
      <c r="AL36" s="169"/>
      <c r="AM36" s="367">
        <f t="shared" si="0"/>
        <v>13</v>
      </c>
      <c r="AN36" s="367"/>
      <c r="AO36" s="368" t="str">
        <f>IF('各会計、関係団体の財政状況及び健全化判断比率'!B33="","",'各会計、関係団体の財政状況及び健全化判断比率'!B33)</f>
        <v>農業集落排水事業会計</v>
      </c>
      <c r="AP36" s="368"/>
      <c r="AQ36" s="368"/>
      <c r="AR36" s="368"/>
      <c r="AS36" s="368"/>
      <c r="AT36" s="368"/>
      <c r="AU36" s="368"/>
      <c r="AV36" s="368"/>
      <c r="AW36" s="368"/>
      <c r="AX36" s="368"/>
      <c r="AY36" s="368"/>
      <c r="AZ36" s="368"/>
      <c r="BA36" s="368"/>
      <c r="BB36" s="368"/>
      <c r="BC36" s="368"/>
      <c r="BD36" s="169"/>
      <c r="BE36" s="367">
        <f t="shared" si="1"/>
        <v>16</v>
      </c>
      <c r="BF36" s="367"/>
      <c r="BG36" s="368" t="str">
        <f>IF('各会計、関係団体の財政状況及び健全化判断比率'!B36="","",'各会計、関係団体の財政状況及び健全化判断比率'!B36)</f>
        <v>秋田市廃棄物発電会計</v>
      </c>
      <c r="BH36" s="368"/>
      <c r="BI36" s="368"/>
      <c r="BJ36" s="368"/>
      <c r="BK36" s="368"/>
      <c r="BL36" s="368"/>
      <c r="BM36" s="368"/>
      <c r="BN36" s="368"/>
      <c r="BO36" s="368"/>
      <c r="BP36" s="368"/>
      <c r="BQ36" s="368"/>
      <c r="BR36" s="368"/>
      <c r="BS36" s="368"/>
      <c r="BT36" s="368"/>
      <c r="BU36" s="368"/>
      <c r="BV36" s="169"/>
      <c r="BW36" s="367">
        <f t="shared" si="2"/>
        <v>19</v>
      </c>
      <c r="BX36" s="367"/>
      <c r="BY36" s="368" t="str">
        <f>IF('各会計、関係団体の財政状況及び健全化判断比率'!B70="","",'各会計、関係団体の財政状況及び健全化判断比率'!B70)</f>
        <v>秋田県後期高齢者医療広域連合（一般会計）</v>
      </c>
      <c r="BZ36" s="368"/>
      <c r="CA36" s="368"/>
      <c r="CB36" s="368"/>
      <c r="CC36" s="368"/>
      <c r="CD36" s="368"/>
      <c r="CE36" s="368"/>
      <c r="CF36" s="368"/>
      <c r="CG36" s="368"/>
      <c r="CH36" s="368"/>
      <c r="CI36" s="368"/>
      <c r="CJ36" s="368"/>
      <c r="CK36" s="368"/>
      <c r="CL36" s="368"/>
      <c r="CM36" s="368"/>
      <c r="CN36" s="169"/>
      <c r="CO36" s="367">
        <f t="shared" si="3"/>
        <v>23</v>
      </c>
      <c r="CP36" s="367"/>
      <c r="CQ36" s="368" t="str">
        <f>IF('各会計、関係団体の財政状況及び健全化判断比率'!BS9="","",'各会計、関係団体の財政状況及び健全化判断比率'!BS9)</f>
        <v>一般財団法人秋田市勤労者福祉振興協会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市営墓地会計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20</v>
      </c>
      <c r="BX37" s="367"/>
      <c r="BY37" s="368" t="str">
        <f>IF('各会計、関係団体の財政状況及び健全化判断比率'!B71="","",'各会計、関係団体の財政状況及び健全化判断比率'!B71)</f>
        <v>秋田県後期高齢者医療広域連合（後期高齢者医療特別会計）</v>
      </c>
      <c r="BZ37" s="368"/>
      <c r="CA37" s="368"/>
      <c r="CB37" s="368"/>
      <c r="CC37" s="368"/>
      <c r="CD37" s="368"/>
      <c r="CE37" s="368"/>
      <c r="CF37" s="368"/>
      <c r="CG37" s="368"/>
      <c r="CH37" s="368"/>
      <c r="CI37" s="368"/>
      <c r="CJ37" s="368"/>
      <c r="CK37" s="368"/>
      <c r="CL37" s="368"/>
      <c r="CM37" s="368"/>
      <c r="CN37" s="169"/>
      <c r="CO37" s="367">
        <f t="shared" si="3"/>
        <v>24</v>
      </c>
      <c r="CP37" s="367"/>
      <c r="CQ37" s="368" t="str">
        <f>IF('各会計、関係団体の財政状況及び健全化判断比率'!BS10="","",'各会計、関係団体の財政状況及び健全化判断比率'!BS10)</f>
        <v>公益財団法人秋田観光コンベンション協会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f t="shared" ref="C38:C43" si="5">IF(E38="","",C37+1)</f>
        <v>5</v>
      </c>
      <c r="D38" s="367"/>
      <c r="E38" s="368" t="str">
        <f>IF('各会計、関係団体の財政状況及び健全化判断比率'!B11="","",'各会計、関係団体の財政状況及び健全化判断比率'!B11)</f>
        <v>病院事業債管理会計</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f t="shared" si="3"/>
        <v>25</v>
      </c>
      <c r="CP38" s="367"/>
      <c r="CQ38" s="368" t="str">
        <f>IF('各会計、関係団体の財政状況及び健全化判断比率'!BS11="","",'各会計、関係団体の財政状況及び健全化判断比率'!BS11)</f>
        <v>河辺地域振興株式会社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f t="shared" si="5"/>
        <v>6</v>
      </c>
      <c r="D39" s="367"/>
      <c r="E39" s="368" t="str">
        <f>IF('各会計、関係団体の財政状況及び健全化判断比率'!B12="","",'各会計、関係団体の財政状況及び健全化判断比率'!B12)</f>
        <v>学校給食費会計</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26</v>
      </c>
      <c r="CP39" s="367"/>
      <c r="CQ39" s="368" t="str">
        <f>IF('各会計、関係団体の財政状況及び健全化判断比率'!BS12="","",'各会計、関係団体の財政状況及び健全化判断比率'!BS12)</f>
        <v>株式会社雄和振興公社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f t="shared" si="5"/>
        <v>7</v>
      </c>
      <c r="D40" s="367"/>
      <c r="E40" s="368" t="str">
        <f>IF('各会計、関係団体の財政状況及び健全化判断比率'!B13="","",'各会計、関係団体の財政状況及び健全化判断比率'!B13)</f>
        <v>母子父子寡婦福祉資金貸付事業会計</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27</v>
      </c>
      <c r="CP40" s="367"/>
      <c r="CQ40" s="368" t="str">
        <f>IF('各会計、関係団体の財政状況及び健全化判断比率'!BS13="","",'各会計、関係団体の財政状況及び健全化判断比率'!BS13)</f>
        <v>公益財団法人秋田市総合振興公社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28</v>
      </c>
      <c r="CP41" s="367"/>
      <c r="CQ41" s="368" t="str">
        <f>IF('各会計、関係団体の財政状況及び健全化判断比率'!BS14="","",'各会計、関係団体の財政状況及び健全化判断比率'!BS14)</f>
        <v>公立大学法人秋田公立美術大学</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29</v>
      </c>
      <c r="CP42" s="367"/>
      <c r="CQ42" s="368" t="str">
        <f>IF('各会計、関係団体の財政状況及び健全化判断比率'!BS15="","",'各会計、関係団体の財政状況及び健全化判断比率'!BS15)</f>
        <v>地方独立行政法人市立秋田総合病院</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30</v>
      </c>
      <c r="CP43" s="367"/>
      <c r="CQ43" s="368" t="str">
        <f>IF('各会計、関係団体の財政状況及び健全化判断比率'!BS16="","",'各会計、関係団体の財政状況及び健全化判断比率'!BS16)</f>
        <v>公立大学法人国際教養大学</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Rev69U7AON9qd/l+989pYGYXxxIGcCOtHsSXm7ej+RoXA52ekv/j4Y4pu2BbQSXZDW2b2+YO+M9otwuNSeKltA==" saltValue="KcQRyarN5IEtdgkYGE8ac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55" t="s">
        <v>543</v>
      </c>
      <c r="D34" s="1155"/>
      <c r="E34" s="1156"/>
      <c r="F34" s="32">
        <v>16.68</v>
      </c>
      <c r="G34" s="33">
        <v>17.57</v>
      </c>
      <c r="H34" s="33">
        <v>18.309999999999999</v>
      </c>
      <c r="I34" s="33">
        <v>17.38</v>
      </c>
      <c r="J34" s="34">
        <v>16.420000000000002</v>
      </c>
      <c r="K34" s="22"/>
      <c r="L34" s="22"/>
      <c r="M34" s="22"/>
      <c r="N34" s="22"/>
      <c r="O34" s="22"/>
      <c r="P34" s="22"/>
    </row>
    <row r="35" spans="1:16" ht="39" customHeight="1" x14ac:dyDescent="0.2">
      <c r="A35" s="22"/>
      <c r="B35" s="35"/>
      <c r="C35" s="1149" t="s">
        <v>544</v>
      </c>
      <c r="D35" s="1150"/>
      <c r="E35" s="1151"/>
      <c r="F35" s="36">
        <v>5.82</v>
      </c>
      <c r="G35" s="37">
        <v>5.63</v>
      </c>
      <c r="H35" s="37">
        <v>5.95</v>
      </c>
      <c r="I35" s="37">
        <v>5.43</v>
      </c>
      <c r="J35" s="38">
        <v>5.3</v>
      </c>
      <c r="K35" s="22"/>
      <c r="L35" s="22"/>
      <c r="M35" s="22"/>
      <c r="N35" s="22"/>
      <c r="O35" s="22"/>
      <c r="P35" s="22"/>
    </row>
    <row r="36" spans="1:16" ht="39" customHeight="1" x14ac:dyDescent="0.2">
      <c r="A36" s="22"/>
      <c r="B36" s="35"/>
      <c r="C36" s="1149" t="s">
        <v>545</v>
      </c>
      <c r="D36" s="1150"/>
      <c r="E36" s="1151"/>
      <c r="F36" s="36">
        <v>1.95</v>
      </c>
      <c r="G36" s="37">
        <v>2</v>
      </c>
      <c r="H36" s="37">
        <v>1.99</v>
      </c>
      <c r="I36" s="37">
        <v>1.95</v>
      </c>
      <c r="J36" s="38">
        <v>1.95</v>
      </c>
      <c r="K36" s="22"/>
      <c r="L36" s="22"/>
      <c r="M36" s="22"/>
      <c r="N36" s="22"/>
      <c r="O36" s="22"/>
      <c r="P36" s="22"/>
    </row>
    <row r="37" spans="1:16" ht="39" customHeight="1" x14ac:dyDescent="0.2">
      <c r="A37" s="22"/>
      <c r="B37" s="35"/>
      <c r="C37" s="1149" t="s">
        <v>546</v>
      </c>
      <c r="D37" s="1150"/>
      <c r="E37" s="1151"/>
      <c r="F37" s="36">
        <v>1.21</v>
      </c>
      <c r="G37" s="37">
        <v>1.38</v>
      </c>
      <c r="H37" s="37">
        <v>1.82</v>
      </c>
      <c r="I37" s="37">
        <v>1.82</v>
      </c>
      <c r="J37" s="38">
        <v>1.37</v>
      </c>
      <c r="K37" s="22"/>
      <c r="L37" s="22"/>
      <c r="M37" s="22"/>
      <c r="N37" s="22"/>
      <c r="O37" s="22"/>
      <c r="P37" s="22"/>
    </row>
    <row r="38" spans="1:16" ht="39" customHeight="1" x14ac:dyDescent="0.2">
      <c r="A38" s="22"/>
      <c r="B38" s="35"/>
      <c r="C38" s="1149" t="s">
        <v>547</v>
      </c>
      <c r="D38" s="1150"/>
      <c r="E38" s="1151"/>
      <c r="F38" s="36">
        <v>0.9</v>
      </c>
      <c r="G38" s="37">
        <v>0.87</v>
      </c>
      <c r="H38" s="37">
        <v>0.89</v>
      </c>
      <c r="I38" s="37">
        <v>0.9</v>
      </c>
      <c r="J38" s="38">
        <v>0.91</v>
      </c>
      <c r="K38" s="22"/>
      <c r="L38" s="22"/>
      <c r="M38" s="22"/>
      <c r="N38" s="22"/>
      <c r="O38" s="22"/>
      <c r="P38" s="22"/>
    </row>
    <row r="39" spans="1:16" ht="39" customHeight="1" x14ac:dyDescent="0.2">
      <c r="A39" s="22"/>
      <c r="B39" s="35"/>
      <c r="C39" s="1149" t="s">
        <v>548</v>
      </c>
      <c r="D39" s="1150"/>
      <c r="E39" s="1151"/>
      <c r="F39" s="36">
        <v>0.36</v>
      </c>
      <c r="G39" s="37">
        <v>0.93</v>
      </c>
      <c r="H39" s="37">
        <v>0.28999999999999998</v>
      </c>
      <c r="I39" s="37">
        <v>0.24</v>
      </c>
      <c r="J39" s="38">
        <v>0.55000000000000004</v>
      </c>
      <c r="K39" s="22"/>
      <c r="L39" s="22"/>
      <c r="M39" s="22"/>
      <c r="N39" s="22"/>
      <c r="O39" s="22"/>
      <c r="P39" s="22"/>
    </row>
    <row r="40" spans="1:16" ht="39" customHeight="1" x14ac:dyDescent="0.2">
      <c r="A40" s="22"/>
      <c r="B40" s="35"/>
      <c r="C40" s="1149" t="s">
        <v>549</v>
      </c>
      <c r="D40" s="1150"/>
      <c r="E40" s="1151"/>
      <c r="F40" s="36">
        <v>0.5</v>
      </c>
      <c r="G40" s="37">
        <v>0.42</v>
      </c>
      <c r="H40" s="37">
        <v>0.41</v>
      </c>
      <c r="I40" s="37">
        <v>0.55000000000000004</v>
      </c>
      <c r="J40" s="38">
        <v>0.46</v>
      </c>
      <c r="K40" s="22"/>
      <c r="L40" s="22"/>
      <c r="M40" s="22"/>
      <c r="N40" s="22"/>
      <c r="O40" s="22"/>
      <c r="P40" s="22"/>
    </row>
    <row r="41" spans="1:16" ht="39" customHeight="1" x14ac:dyDescent="0.2">
      <c r="A41" s="22"/>
      <c r="B41" s="35"/>
      <c r="C41" s="1149" t="s">
        <v>550</v>
      </c>
      <c r="D41" s="1150"/>
      <c r="E41" s="1151"/>
      <c r="F41" s="36">
        <v>0.06</v>
      </c>
      <c r="G41" s="37">
        <v>7.0000000000000007E-2</v>
      </c>
      <c r="H41" s="37">
        <v>0.16</v>
      </c>
      <c r="I41" s="37">
        <v>0.04</v>
      </c>
      <c r="J41" s="38">
        <v>0.03</v>
      </c>
      <c r="K41" s="22"/>
      <c r="L41" s="22"/>
      <c r="M41" s="22"/>
      <c r="N41" s="22"/>
      <c r="O41" s="22"/>
      <c r="P41" s="22"/>
    </row>
    <row r="42" spans="1:16" ht="39" customHeight="1" x14ac:dyDescent="0.2">
      <c r="A42" s="22"/>
      <c r="B42" s="39"/>
      <c r="C42" s="1149" t="s">
        <v>551</v>
      </c>
      <c r="D42" s="1150"/>
      <c r="E42" s="1151"/>
      <c r="F42" s="36" t="s">
        <v>510</v>
      </c>
      <c r="G42" s="37" t="s">
        <v>510</v>
      </c>
      <c r="H42" s="37" t="s">
        <v>510</v>
      </c>
      <c r="I42" s="37" t="s">
        <v>510</v>
      </c>
      <c r="J42" s="38" t="s">
        <v>510</v>
      </c>
      <c r="K42" s="22"/>
      <c r="L42" s="22"/>
      <c r="M42" s="22"/>
      <c r="N42" s="22"/>
      <c r="O42" s="22"/>
      <c r="P42" s="22"/>
    </row>
    <row r="43" spans="1:16" ht="39" customHeight="1" thickBot="1" x14ac:dyDescent="0.25">
      <c r="A43" s="22"/>
      <c r="B43" s="40"/>
      <c r="C43" s="1152" t="s">
        <v>552</v>
      </c>
      <c r="D43" s="1153"/>
      <c r="E43" s="1154"/>
      <c r="F43" s="41">
        <v>0.11</v>
      </c>
      <c r="G43" s="42">
        <v>0.16</v>
      </c>
      <c r="H43" s="42">
        <v>0.1</v>
      </c>
      <c r="I43" s="42">
        <v>7.0000000000000007E-2</v>
      </c>
      <c r="J43" s="43">
        <v>0.03</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PaGDZnCWHtX9jiDzn2YCQxJ4U4cfH3jvBXs8ODzihn4wmxLw9SiiuG5jtAz6mxLwBhoV7vHquACTZmR7PUHHA==" saltValue="J/Gg5FV7H8NFkLXc1lic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2">
      <c r="A45" s="48"/>
      <c r="B45" s="1180" t="s">
        <v>9</v>
      </c>
      <c r="C45" s="1181"/>
      <c r="D45" s="58"/>
      <c r="E45" s="1186" t="s">
        <v>10</v>
      </c>
      <c r="F45" s="1186"/>
      <c r="G45" s="1186"/>
      <c r="H45" s="1186"/>
      <c r="I45" s="1186"/>
      <c r="J45" s="1187"/>
      <c r="K45" s="59">
        <v>13898</v>
      </c>
      <c r="L45" s="60">
        <v>13395</v>
      </c>
      <c r="M45" s="60">
        <v>13533</v>
      </c>
      <c r="N45" s="60">
        <v>13432</v>
      </c>
      <c r="O45" s="61">
        <v>14846</v>
      </c>
      <c r="P45" s="48"/>
      <c r="Q45" s="48"/>
      <c r="R45" s="48"/>
      <c r="S45" s="48"/>
      <c r="T45" s="48"/>
      <c r="U45" s="48"/>
    </row>
    <row r="46" spans="1:21" ht="30.75" customHeight="1" x14ac:dyDescent="0.2">
      <c r="A46" s="48"/>
      <c r="B46" s="1182"/>
      <c r="C46" s="1183"/>
      <c r="D46" s="62"/>
      <c r="E46" s="1159" t="s">
        <v>11</v>
      </c>
      <c r="F46" s="1159"/>
      <c r="G46" s="1159"/>
      <c r="H46" s="1159"/>
      <c r="I46" s="1159"/>
      <c r="J46" s="1160"/>
      <c r="K46" s="63" t="s">
        <v>510</v>
      </c>
      <c r="L46" s="64" t="s">
        <v>510</v>
      </c>
      <c r="M46" s="64" t="s">
        <v>510</v>
      </c>
      <c r="N46" s="64" t="s">
        <v>510</v>
      </c>
      <c r="O46" s="65" t="s">
        <v>510</v>
      </c>
      <c r="P46" s="48"/>
      <c r="Q46" s="48"/>
      <c r="R46" s="48"/>
      <c r="S46" s="48"/>
      <c r="T46" s="48"/>
      <c r="U46" s="48"/>
    </row>
    <row r="47" spans="1:21" ht="30.75" customHeight="1" x14ac:dyDescent="0.2">
      <c r="A47" s="48"/>
      <c r="B47" s="1182"/>
      <c r="C47" s="1183"/>
      <c r="D47" s="62"/>
      <c r="E47" s="1159" t="s">
        <v>12</v>
      </c>
      <c r="F47" s="1159"/>
      <c r="G47" s="1159"/>
      <c r="H47" s="1159"/>
      <c r="I47" s="1159"/>
      <c r="J47" s="1160"/>
      <c r="K47" s="63" t="s">
        <v>510</v>
      </c>
      <c r="L47" s="64" t="s">
        <v>510</v>
      </c>
      <c r="M47" s="64" t="s">
        <v>510</v>
      </c>
      <c r="N47" s="64" t="s">
        <v>510</v>
      </c>
      <c r="O47" s="65" t="s">
        <v>510</v>
      </c>
      <c r="P47" s="48"/>
      <c r="Q47" s="48"/>
      <c r="R47" s="48"/>
      <c r="S47" s="48"/>
      <c r="T47" s="48"/>
      <c r="U47" s="48"/>
    </row>
    <row r="48" spans="1:21" ht="30.75" customHeight="1" x14ac:dyDescent="0.2">
      <c r="A48" s="48"/>
      <c r="B48" s="1182"/>
      <c r="C48" s="1183"/>
      <c r="D48" s="62"/>
      <c r="E48" s="1159" t="s">
        <v>13</v>
      </c>
      <c r="F48" s="1159"/>
      <c r="G48" s="1159"/>
      <c r="H48" s="1159"/>
      <c r="I48" s="1159"/>
      <c r="J48" s="1160"/>
      <c r="K48" s="63">
        <v>3277</v>
      </c>
      <c r="L48" s="64">
        <v>3199</v>
      </c>
      <c r="M48" s="64">
        <v>3157</v>
      </c>
      <c r="N48" s="64">
        <v>3490</v>
      </c>
      <c r="O48" s="65">
        <v>3346</v>
      </c>
      <c r="P48" s="48"/>
      <c r="Q48" s="48"/>
      <c r="R48" s="48"/>
      <c r="S48" s="48"/>
      <c r="T48" s="48"/>
      <c r="U48" s="48"/>
    </row>
    <row r="49" spans="1:21" ht="30.75" customHeight="1" x14ac:dyDescent="0.2">
      <c r="A49" s="48"/>
      <c r="B49" s="1182"/>
      <c r="C49" s="1183"/>
      <c r="D49" s="62"/>
      <c r="E49" s="1159" t="s">
        <v>14</v>
      </c>
      <c r="F49" s="1159"/>
      <c r="G49" s="1159"/>
      <c r="H49" s="1159"/>
      <c r="I49" s="1159"/>
      <c r="J49" s="1160"/>
      <c r="K49" s="63" t="s">
        <v>510</v>
      </c>
      <c r="L49" s="64" t="s">
        <v>510</v>
      </c>
      <c r="M49" s="64" t="s">
        <v>510</v>
      </c>
      <c r="N49" s="64" t="s">
        <v>510</v>
      </c>
      <c r="O49" s="65" t="s">
        <v>510</v>
      </c>
      <c r="P49" s="48"/>
      <c r="Q49" s="48"/>
      <c r="R49" s="48"/>
      <c r="S49" s="48"/>
      <c r="T49" s="48"/>
      <c r="U49" s="48"/>
    </row>
    <row r="50" spans="1:21" ht="30.75" customHeight="1" x14ac:dyDescent="0.2">
      <c r="A50" s="48"/>
      <c r="B50" s="1182"/>
      <c r="C50" s="1183"/>
      <c r="D50" s="62"/>
      <c r="E50" s="1159" t="s">
        <v>15</v>
      </c>
      <c r="F50" s="1159"/>
      <c r="G50" s="1159"/>
      <c r="H50" s="1159"/>
      <c r="I50" s="1159"/>
      <c r="J50" s="1160"/>
      <c r="K50" s="63">
        <v>6</v>
      </c>
      <c r="L50" s="64">
        <v>5</v>
      </c>
      <c r="M50" s="64">
        <v>10</v>
      </c>
      <c r="N50" s="64" t="s">
        <v>510</v>
      </c>
      <c r="O50" s="65" t="s">
        <v>510</v>
      </c>
      <c r="P50" s="48"/>
      <c r="Q50" s="48"/>
      <c r="R50" s="48"/>
      <c r="S50" s="48"/>
      <c r="T50" s="48"/>
      <c r="U50" s="48"/>
    </row>
    <row r="51" spans="1:21" ht="30.75" customHeight="1" x14ac:dyDescent="0.2">
      <c r="A51" s="48"/>
      <c r="B51" s="1184"/>
      <c r="C51" s="1185"/>
      <c r="D51" s="66"/>
      <c r="E51" s="1159" t="s">
        <v>16</v>
      </c>
      <c r="F51" s="1159"/>
      <c r="G51" s="1159"/>
      <c r="H51" s="1159"/>
      <c r="I51" s="1159"/>
      <c r="J51" s="1160"/>
      <c r="K51" s="63" t="s">
        <v>510</v>
      </c>
      <c r="L51" s="64" t="s">
        <v>510</v>
      </c>
      <c r="M51" s="64" t="s">
        <v>510</v>
      </c>
      <c r="N51" s="64" t="s">
        <v>510</v>
      </c>
      <c r="O51" s="65" t="s">
        <v>510</v>
      </c>
      <c r="P51" s="48"/>
      <c r="Q51" s="48"/>
      <c r="R51" s="48"/>
      <c r="S51" s="48"/>
      <c r="T51" s="48"/>
      <c r="U51" s="48"/>
    </row>
    <row r="52" spans="1:21" ht="30.75" customHeight="1" x14ac:dyDescent="0.2">
      <c r="A52" s="48"/>
      <c r="B52" s="1157" t="s">
        <v>17</v>
      </c>
      <c r="C52" s="1158"/>
      <c r="D52" s="66"/>
      <c r="E52" s="1159" t="s">
        <v>18</v>
      </c>
      <c r="F52" s="1159"/>
      <c r="G52" s="1159"/>
      <c r="H52" s="1159"/>
      <c r="I52" s="1159"/>
      <c r="J52" s="1160"/>
      <c r="K52" s="63">
        <v>11919</v>
      </c>
      <c r="L52" s="64">
        <v>11184</v>
      </c>
      <c r="M52" s="64">
        <v>11224</v>
      </c>
      <c r="N52" s="64">
        <v>11013</v>
      </c>
      <c r="O52" s="65">
        <v>11532</v>
      </c>
      <c r="P52" s="48"/>
      <c r="Q52" s="48"/>
      <c r="R52" s="48"/>
      <c r="S52" s="48"/>
      <c r="T52" s="48"/>
      <c r="U52" s="48"/>
    </row>
    <row r="53" spans="1:21" ht="30.75" customHeight="1" thickBot="1" x14ac:dyDescent="0.25">
      <c r="A53" s="48"/>
      <c r="B53" s="1161" t="s">
        <v>19</v>
      </c>
      <c r="C53" s="1162"/>
      <c r="D53" s="67"/>
      <c r="E53" s="1163" t="s">
        <v>20</v>
      </c>
      <c r="F53" s="1163"/>
      <c r="G53" s="1163"/>
      <c r="H53" s="1163"/>
      <c r="I53" s="1163"/>
      <c r="J53" s="1164"/>
      <c r="K53" s="68">
        <v>5262</v>
      </c>
      <c r="L53" s="69">
        <v>5415</v>
      </c>
      <c r="M53" s="69">
        <v>5476</v>
      </c>
      <c r="N53" s="69">
        <v>5909</v>
      </c>
      <c r="O53" s="70">
        <v>6660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2">
      <c r="B58" s="1165" t="s">
        <v>24</v>
      </c>
      <c r="C58" s="1166"/>
      <c r="D58" s="1171" t="s">
        <v>25</v>
      </c>
      <c r="E58" s="1172"/>
      <c r="F58" s="1172"/>
      <c r="G58" s="1172"/>
      <c r="H58" s="1172"/>
      <c r="I58" s="1172"/>
      <c r="J58" s="1173"/>
      <c r="K58" s="83" t="s">
        <v>585</v>
      </c>
      <c r="L58" s="84" t="s">
        <v>585</v>
      </c>
      <c r="M58" s="84" t="s">
        <v>585</v>
      </c>
      <c r="N58" s="84" t="s">
        <v>585</v>
      </c>
      <c r="O58" s="85" t="s">
        <v>585</v>
      </c>
    </row>
    <row r="59" spans="1:21" ht="31.5" customHeight="1" x14ac:dyDescent="0.2">
      <c r="B59" s="1167"/>
      <c r="C59" s="1168"/>
      <c r="D59" s="1174" t="s">
        <v>26</v>
      </c>
      <c r="E59" s="1175"/>
      <c r="F59" s="1175"/>
      <c r="G59" s="1175"/>
      <c r="H59" s="1175"/>
      <c r="I59" s="1175"/>
      <c r="J59" s="1176"/>
      <c r="K59" s="86" t="s">
        <v>585</v>
      </c>
      <c r="L59" s="87" t="s">
        <v>585</v>
      </c>
      <c r="M59" s="87" t="s">
        <v>585</v>
      </c>
      <c r="N59" s="87" t="s">
        <v>585</v>
      </c>
      <c r="O59" s="88" t="s">
        <v>585</v>
      </c>
    </row>
    <row r="60" spans="1:21" ht="31.5" customHeight="1" thickBot="1" x14ac:dyDescent="0.25">
      <c r="B60" s="1169"/>
      <c r="C60" s="1170"/>
      <c r="D60" s="1177" t="s">
        <v>27</v>
      </c>
      <c r="E60" s="1178"/>
      <c r="F60" s="1178"/>
      <c r="G60" s="1178"/>
      <c r="H60" s="1178"/>
      <c r="I60" s="1178"/>
      <c r="J60" s="1179"/>
      <c r="K60" s="89" t="s">
        <v>585</v>
      </c>
      <c r="L60" s="90" t="s">
        <v>585</v>
      </c>
      <c r="M60" s="90" t="s">
        <v>585</v>
      </c>
      <c r="N60" s="90" t="s">
        <v>585</v>
      </c>
      <c r="O60" s="91" t="s">
        <v>585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xulaKY83s1rhzcGlqUOEwtfHL57wW7ggqmBBRZUEDNZUxJEoXxVYLFdfHWZ8/TOq+HV/W1CBNWE2Z1ZuJ79tQ==" saltValue="hOATAvZ3cI+7YIsUQbWwy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534</v>
      </c>
      <c r="J40" s="103" t="s">
        <v>535</v>
      </c>
      <c r="K40" s="103" t="s">
        <v>536</v>
      </c>
      <c r="L40" s="103" t="s">
        <v>537</v>
      </c>
      <c r="M40" s="104" t="s">
        <v>538</v>
      </c>
    </row>
    <row r="41" spans="2:13" ht="27.75" customHeight="1" x14ac:dyDescent="0.2">
      <c r="B41" s="1200" t="s">
        <v>30</v>
      </c>
      <c r="C41" s="1201"/>
      <c r="D41" s="105"/>
      <c r="E41" s="1202" t="s">
        <v>31</v>
      </c>
      <c r="F41" s="1202"/>
      <c r="G41" s="1202"/>
      <c r="H41" s="1203"/>
      <c r="I41" s="343">
        <v>144428</v>
      </c>
      <c r="J41" s="344">
        <v>154476</v>
      </c>
      <c r="K41" s="344">
        <v>167043</v>
      </c>
      <c r="L41" s="344">
        <v>168242</v>
      </c>
      <c r="M41" s="345">
        <v>167124</v>
      </c>
    </row>
    <row r="42" spans="2:13" ht="27.75" customHeight="1" x14ac:dyDescent="0.2">
      <c r="B42" s="1190"/>
      <c r="C42" s="1191"/>
      <c r="D42" s="106"/>
      <c r="E42" s="1194" t="s">
        <v>32</v>
      </c>
      <c r="F42" s="1194"/>
      <c r="G42" s="1194"/>
      <c r="H42" s="1195"/>
      <c r="I42" s="346">
        <v>83</v>
      </c>
      <c r="J42" s="347">
        <v>71</v>
      </c>
      <c r="K42" s="347">
        <v>59</v>
      </c>
      <c r="L42" s="347">
        <v>45</v>
      </c>
      <c r="M42" s="348">
        <v>31</v>
      </c>
    </row>
    <row r="43" spans="2:13" ht="27.75" customHeight="1" x14ac:dyDescent="0.2">
      <c r="B43" s="1190"/>
      <c r="C43" s="1191"/>
      <c r="D43" s="106"/>
      <c r="E43" s="1194" t="s">
        <v>33</v>
      </c>
      <c r="F43" s="1194"/>
      <c r="G43" s="1194"/>
      <c r="H43" s="1195"/>
      <c r="I43" s="346">
        <v>37822</v>
      </c>
      <c r="J43" s="347">
        <v>36565</v>
      </c>
      <c r="K43" s="347">
        <v>35406</v>
      </c>
      <c r="L43" s="347">
        <v>36708</v>
      </c>
      <c r="M43" s="348">
        <v>36420</v>
      </c>
    </row>
    <row r="44" spans="2:13" ht="27.75" customHeight="1" x14ac:dyDescent="0.2">
      <c r="B44" s="1190"/>
      <c r="C44" s="1191"/>
      <c r="D44" s="106"/>
      <c r="E44" s="1194" t="s">
        <v>34</v>
      </c>
      <c r="F44" s="1194"/>
      <c r="G44" s="1194"/>
      <c r="H44" s="1195"/>
      <c r="I44" s="346" t="s">
        <v>510</v>
      </c>
      <c r="J44" s="347" t="s">
        <v>510</v>
      </c>
      <c r="K44" s="347" t="s">
        <v>510</v>
      </c>
      <c r="L44" s="347" t="s">
        <v>510</v>
      </c>
      <c r="M44" s="348" t="s">
        <v>510</v>
      </c>
    </row>
    <row r="45" spans="2:13" ht="27.75" customHeight="1" x14ac:dyDescent="0.2">
      <c r="B45" s="1190"/>
      <c r="C45" s="1191"/>
      <c r="D45" s="106"/>
      <c r="E45" s="1194" t="s">
        <v>35</v>
      </c>
      <c r="F45" s="1194"/>
      <c r="G45" s="1194"/>
      <c r="H45" s="1195"/>
      <c r="I45" s="346">
        <v>16415</v>
      </c>
      <c r="J45" s="347">
        <v>16385</v>
      </c>
      <c r="K45" s="347">
        <v>16183</v>
      </c>
      <c r="L45" s="347">
        <v>16734</v>
      </c>
      <c r="M45" s="348">
        <v>16504</v>
      </c>
    </row>
    <row r="46" spans="2:13" ht="27.75" customHeight="1" x14ac:dyDescent="0.2">
      <c r="B46" s="1190"/>
      <c r="C46" s="1191"/>
      <c r="D46" s="107"/>
      <c r="E46" s="1194" t="s">
        <v>36</v>
      </c>
      <c r="F46" s="1194"/>
      <c r="G46" s="1194"/>
      <c r="H46" s="1195"/>
      <c r="I46" s="346" t="s">
        <v>510</v>
      </c>
      <c r="J46" s="347" t="s">
        <v>510</v>
      </c>
      <c r="K46" s="347">
        <v>851</v>
      </c>
      <c r="L46" s="347">
        <v>6339</v>
      </c>
      <c r="M46" s="348">
        <v>7267</v>
      </c>
    </row>
    <row r="47" spans="2:13" ht="27.75" customHeight="1" x14ac:dyDescent="0.2">
      <c r="B47" s="1190"/>
      <c r="C47" s="1191"/>
      <c r="D47" s="108"/>
      <c r="E47" s="1204" t="s">
        <v>37</v>
      </c>
      <c r="F47" s="1205"/>
      <c r="G47" s="1205"/>
      <c r="H47" s="1206"/>
      <c r="I47" s="346" t="s">
        <v>510</v>
      </c>
      <c r="J47" s="347" t="s">
        <v>510</v>
      </c>
      <c r="K47" s="347" t="s">
        <v>510</v>
      </c>
      <c r="L47" s="347" t="s">
        <v>510</v>
      </c>
      <c r="M47" s="348" t="s">
        <v>510</v>
      </c>
    </row>
    <row r="48" spans="2:13" ht="27.75" customHeight="1" x14ac:dyDescent="0.2">
      <c r="B48" s="1190"/>
      <c r="C48" s="1191"/>
      <c r="D48" s="106"/>
      <c r="E48" s="1194" t="s">
        <v>38</v>
      </c>
      <c r="F48" s="1194"/>
      <c r="G48" s="1194"/>
      <c r="H48" s="1195"/>
      <c r="I48" s="346" t="s">
        <v>510</v>
      </c>
      <c r="J48" s="347" t="s">
        <v>510</v>
      </c>
      <c r="K48" s="347" t="s">
        <v>510</v>
      </c>
      <c r="L48" s="347" t="s">
        <v>510</v>
      </c>
      <c r="M48" s="348" t="s">
        <v>510</v>
      </c>
    </row>
    <row r="49" spans="2:13" ht="27.75" customHeight="1" x14ac:dyDescent="0.2">
      <c r="B49" s="1192"/>
      <c r="C49" s="1193"/>
      <c r="D49" s="106"/>
      <c r="E49" s="1194" t="s">
        <v>39</v>
      </c>
      <c r="F49" s="1194"/>
      <c r="G49" s="1194"/>
      <c r="H49" s="1195"/>
      <c r="I49" s="346" t="s">
        <v>510</v>
      </c>
      <c r="J49" s="347" t="s">
        <v>510</v>
      </c>
      <c r="K49" s="347" t="s">
        <v>510</v>
      </c>
      <c r="L49" s="347" t="s">
        <v>510</v>
      </c>
      <c r="M49" s="348" t="s">
        <v>510</v>
      </c>
    </row>
    <row r="50" spans="2:13" ht="27.75" customHeight="1" x14ac:dyDescent="0.2">
      <c r="B50" s="1188" t="s">
        <v>40</v>
      </c>
      <c r="C50" s="1189"/>
      <c r="D50" s="109"/>
      <c r="E50" s="1194" t="s">
        <v>41</v>
      </c>
      <c r="F50" s="1194"/>
      <c r="G50" s="1194"/>
      <c r="H50" s="1195"/>
      <c r="I50" s="346">
        <v>18034</v>
      </c>
      <c r="J50" s="347">
        <v>19191</v>
      </c>
      <c r="K50" s="347">
        <v>17657</v>
      </c>
      <c r="L50" s="347">
        <v>16087</v>
      </c>
      <c r="M50" s="348">
        <v>14047</v>
      </c>
    </row>
    <row r="51" spans="2:13" ht="27.75" customHeight="1" x14ac:dyDescent="0.2">
      <c r="B51" s="1190"/>
      <c r="C51" s="1191"/>
      <c r="D51" s="106"/>
      <c r="E51" s="1194" t="s">
        <v>42</v>
      </c>
      <c r="F51" s="1194"/>
      <c r="G51" s="1194"/>
      <c r="H51" s="1195"/>
      <c r="I51" s="346">
        <v>5610</v>
      </c>
      <c r="J51" s="347">
        <v>7980</v>
      </c>
      <c r="K51" s="347">
        <v>14037</v>
      </c>
      <c r="L51" s="347">
        <v>14216</v>
      </c>
      <c r="M51" s="348">
        <v>13700</v>
      </c>
    </row>
    <row r="52" spans="2:13" ht="27.75" customHeight="1" x14ac:dyDescent="0.2">
      <c r="B52" s="1192"/>
      <c r="C52" s="1193"/>
      <c r="D52" s="106"/>
      <c r="E52" s="1194" t="s">
        <v>43</v>
      </c>
      <c r="F52" s="1194"/>
      <c r="G52" s="1194"/>
      <c r="H52" s="1195"/>
      <c r="I52" s="346">
        <v>127289</v>
      </c>
      <c r="J52" s="347">
        <v>128527</v>
      </c>
      <c r="K52" s="347">
        <v>128697</v>
      </c>
      <c r="L52" s="347">
        <v>126098</v>
      </c>
      <c r="M52" s="348">
        <v>122128</v>
      </c>
    </row>
    <row r="53" spans="2:13" ht="27.75" customHeight="1" thickBot="1" x14ac:dyDescent="0.25">
      <c r="B53" s="1196" t="s">
        <v>19</v>
      </c>
      <c r="C53" s="1197"/>
      <c r="D53" s="110"/>
      <c r="E53" s="1198" t="s">
        <v>44</v>
      </c>
      <c r="F53" s="1198"/>
      <c r="G53" s="1198"/>
      <c r="H53" s="1199"/>
      <c r="I53" s="349">
        <v>47815</v>
      </c>
      <c r="J53" s="350">
        <v>51799</v>
      </c>
      <c r="K53" s="350">
        <v>59149</v>
      </c>
      <c r="L53" s="350">
        <v>71668</v>
      </c>
      <c r="M53" s="351">
        <v>77471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pWP+INUyDBbxfY/ql7IV2Zu0RXLBUYGmeHhXaHmg+m48OxubrTYUVq2+8TGNGtV1LUA/7UZK20/MJ6CTFUNZ9g==" saltValue="DTrSojuPMdf0QR+LlIZR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536</v>
      </c>
      <c r="G54" s="119" t="s">
        <v>537</v>
      </c>
      <c r="H54" s="120" t="s">
        <v>538</v>
      </c>
    </row>
    <row r="55" spans="2:8" ht="52.5" customHeight="1" x14ac:dyDescent="0.2">
      <c r="B55" s="121"/>
      <c r="C55" s="1215" t="s">
        <v>46</v>
      </c>
      <c r="D55" s="1215"/>
      <c r="E55" s="1216"/>
      <c r="F55" s="352">
        <v>4127</v>
      </c>
      <c r="G55" s="352">
        <v>2955</v>
      </c>
      <c r="H55" s="353">
        <v>1656</v>
      </c>
    </row>
    <row r="56" spans="2:8" ht="52.5" customHeight="1" x14ac:dyDescent="0.2">
      <c r="B56" s="122"/>
      <c r="C56" s="1217" t="s">
        <v>47</v>
      </c>
      <c r="D56" s="1217"/>
      <c r="E56" s="1218"/>
      <c r="F56" s="354">
        <v>1311</v>
      </c>
      <c r="G56" s="354">
        <v>1209</v>
      </c>
      <c r="H56" s="355">
        <v>1082</v>
      </c>
    </row>
    <row r="57" spans="2:8" ht="53.25" customHeight="1" x14ac:dyDescent="0.2">
      <c r="B57" s="122"/>
      <c r="C57" s="1219" t="s">
        <v>48</v>
      </c>
      <c r="D57" s="1219"/>
      <c r="E57" s="1220"/>
      <c r="F57" s="356">
        <v>7015</v>
      </c>
      <c r="G57" s="356">
        <v>5765</v>
      </c>
      <c r="H57" s="357">
        <v>3683</v>
      </c>
    </row>
    <row r="58" spans="2:8" ht="45.75" customHeight="1" x14ac:dyDescent="0.2">
      <c r="B58" s="123"/>
      <c r="C58" s="1207" t="s">
        <v>579</v>
      </c>
      <c r="D58" s="1208"/>
      <c r="E58" s="1209"/>
      <c r="F58" s="358">
        <v>1362</v>
      </c>
      <c r="G58" s="358">
        <v>1303</v>
      </c>
      <c r="H58" s="359">
        <v>1440</v>
      </c>
    </row>
    <row r="59" spans="2:8" ht="45.75" customHeight="1" x14ac:dyDescent="0.2">
      <c r="B59" s="123"/>
      <c r="C59" s="1207" t="s">
        <v>580</v>
      </c>
      <c r="D59" s="1208"/>
      <c r="E59" s="1209"/>
      <c r="F59" s="358">
        <v>1500</v>
      </c>
      <c r="G59" s="358">
        <v>1147</v>
      </c>
      <c r="H59" s="359">
        <v>522</v>
      </c>
    </row>
    <row r="60" spans="2:8" ht="45.75" customHeight="1" x14ac:dyDescent="0.2">
      <c r="B60" s="123"/>
      <c r="C60" s="1207" t="s">
        <v>581</v>
      </c>
      <c r="D60" s="1208"/>
      <c r="E60" s="1209"/>
      <c r="F60" s="358">
        <v>393</v>
      </c>
      <c r="G60" s="358">
        <v>368</v>
      </c>
      <c r="H60" s="359">
        <v>349</v>
      </c>
    </row>
    <row r="61" spans="2:8" ht="45.75" customHeight="1" x14ac:dyDescent="0.2">
      <c r="B61" s="123"/>
      <c r="C61" s="1207" t="s">
        <v>582</v>
      </c>
      <c r="D61" s="1208"/>
      <c r="E61" s="1209"/>
      <c r="F61" s="358">
        <v>456</v>
      </c>
      <c r="G61" s="358">
        <v>392</v>
      </c>
      <c r="H61" s="359">
        <v>321</v>
      </c>
    </row>
    <row r="62" spans="2:8" ht="45.75" customHeight="1" thickBot="1" x14ac:dyDescent="0.25">
      <c r="B62" s="124"/>
      <c r="C62" s="1210" t="s">
        <v>583</v>
      </c>
      <c r="D62" s="1211"/>
      <c r="E62" s="1212"/>
      <c r="F62" s="360">
        <v>422</v>
      </c>
      <c r="G62" s="360">
        <v>401</v>
      </c>
      <c r="H62" s="361">
        <v>295</v>
      </c>
    </row>
    <row r="63" spans="2:8" ht="52.5" customHeight="1" thickBot="1" x14ac:dyDescent="0.25">
      <c r="B63" s="125"/>
      <c r="C63" s="1213" t="s">
        <v>49</v>
      </c>
      <c r="D63" s="1213"/>
      <c r="E63" s="1214"/>
      <c r="F63" s="362">
        <v>12453</v>
      </c>
      <c r="G63" s="362">
        <v>9929</v>
      </c>
      <c r="H63" s="363">
        <v>6421</v>
      </c>
    </row>
    <row r="64" spans="2:8" ht="13" x14ac:dyDescent="0.2"/>
  </sheetData>
  <sheetProtection algorithmName="SHA-512" hashValue="PYzWYaeCrQrIdFX3M6TTgolKSqMvdRkpT5HFepkE7AB492dhfFocVbqKRiv0zb/PS5/iVK3wJ2ppmBMCbee7vg==" saltValue="Opw7ZB78IX31xdVidJpG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533</v>
      </c>
      <c r="G2" s="139"/>
      <c r="H2" s="140"/>
    </row>
    <row r="3" spans="1:8" x14ac:dyDescent="0.2">
      <c r="A3" s="136" t="s">
        <v>526</v>
      </c>
      <c r="B3" s="141"/>
      <c r="C3" s="142"/>
      <c r="D3" s="143">
        <v>70148</v>
      </c>
      <c r="E3" s="144"/>
      <c r="F3" s="145">
        <v>52191</v>
      </c>
      <c r="G3" s="146"/>
      <c r="H3" s="147"/>
    </row>
    <row r="4" spans="1:8" x14ac:dyDescent="0.2">
      <c r="A4" s="148"/>
      <c r="B4" s="149"/>
      <c r="C4" s="150"/>
      <c r="D4" s="151">
        <v>21714</v>
      </c>
      <c r="E4" s="152"/>
      <c r="F4" s="153">
        <v>26807</v>
      </c>
      <c r="G4" s="154"/>
      <c r="H4" s="155"/>
    </row>
    <row r="5" spans="1:8" x14ac:dyDescent="0.2">
      <c r="A5" s="136" t="s">
        <v>528</v>
      </c>
      <c r="B5" s="141"/>
      <c r="C5" s="142"/>
      <c r="D5" s="143">
        <v>74812</v>
      </c>
      <c r="E5" s="144"/>
      <c r="F5" s="145">
        <v>48105</v>
      </c>
      <c r="G5" s="146"/>
      <c r="H5" s="147"/>
    </row>
    <row r="6" spans="1:8" x14ac:dyDescent="0.2">
      <c r="A6" s="148"/>
      <c r="B6" s="149"/>
      <c r="C6" s="150"/>
      <c r="D6" s="151">
        <v>22000</v>
      </c>
      <c r="E6" s="152"/>
      <c r="F6" s="153">
        <v>24072</v>
      </c>
      <c r="G6" s="154"/>
      <c r="H6" s="155"/>
    </row>
    <row r="7" spans="1:8" x14ac:dyDescent="0.2">
      <c r="A7" s="136" t="s">
        <v>529</v>
      </c>
      <c r="B7" s="141"/>
      <c r="C7" s="142"/>
      <c r="D7" s="143">
        <v>54851</v>
      </c>
      <c r="E7" s="144"/>
      <c r="F7" s="145">
        <v>47446</v>
      </c>
      <c r="G7" s="146"/>
      <c r="H7" s="147"/>
    </row>
    <row r="8" spans="1:8" x14ac:dyDescent="0.2">
      <c r="A8" s="148"/>
      <c r="B8" s="149"/>
      <c r="C8" s="150"/>
      <c r="D8" s="151">
        <v>29356</v>
      </c>
      <c r="E8" s="152"/>
      <c r="F8" s="153">
        <v>24371</v>
      </c>
      <c r="G8" s="154"/>
      <c r="H8" s="155"/>
    </row>
    <row r="9" spans="1:8" x14ac:dyDescent="0.2">
      <c r="A9" s="136" t="s">
        <v>530</v>
      </c>
      <c r="B9" s="141"/>
      <c r="C9" s="142"/>
      <c r="D9" s="143">
        <v>59714</v>
      </c>
      <c r="E9" s="144"/>
      <c r="F9" s="145">
        <v>48387</v>
      </c>
      <c r="G9" s="146"/>
      <c r="H9" s="147"/>
    </row>
    <row r="10" spans="1:8" x14ac:dyDescent="0.2">
      <c r="A10" s="148"/>
      <c r="B10" s="149"/>
      <c r="C10" s="150"/>
      <c r="D10" s="151">
        <v>31706</v>
      </c>
      <c r="E10" s="152"/>
      <c r="F10" s="153">
        <v>25592</v>
      </c>
      <c r="G10" s="154"/>
      <c r="H10" s="155"/>
    </row>
    <row r="11" spans="1:8" x14ac:dyDescent="0.2">
      <c r="A11" s="136" t="s">
        <v>531</v>
      </c>
      <c r="B11" s="141"/>
      <c r="C11" s="142"/>
      <c r="D11" s="143">
        <v>58852</v>
      </c>
      <c r="E11" s="144"/>
      <c r="F11" s="145">
        <v>49684</v>
      </c>
      <c r="G11" s="146"/>
      <c r="H11" s="147"/>
    </row>
    <row r="12" spans="1:8" x14ac:dyDescent="0.2">
      <c r="A12" s="148"/>
      <c r="B12" s="149"/>
      <c r="C12" s="156"/>
      <c r="D12" s="151">
        <v>33471</v>
      </c>
      <c r="E12" s="152"/>
      <c r="F12" s="153">
        <v>28303</v>
      </c>
      <c r="G12" s="154"/>
      <c r="H12" s="155"/>
    </row>
    <row r="13" spans="1:8" x14ac:dyDescent="0.2">
      <c r="A13" s="136"/>
      <c r="B13" s="141"/>
      <c r="C13" s="157"/>
      <c r="D13" s="158">
        <v>63675</v>
      </c>
      <c r="E13" s="159"/>
      <c r="F13" s="160">
        <v>49163</v>
      </c>
      <c r="G13" s="161"/>
      <c r="H13" s="147"/>
    </row>
    <row r="14" spans="1:8" x14ac:dyDescent="0.2">
      <c r="A14" s="148"/>
      <c r="B14" s="149"/>
      <c r="C14" s="150"/>
      <c r="D14" s="151">
        <v>27649</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2.52</v>
      </c>
      <c r="C19" s="162">
        <f>ROUND(VALUE(SUBSTITUTE(実質収支比率等に係る経年分析!G$48,"▲","-")),2)</f>
        <v>2.56</v>
      </c>
      <c r="D19" s="162">
        <f>ROUND(VALUE(SUBSTITUTE(実質収支比率等に係る経年分析!H$48,"▲","-")),2)</f>
        <v>2.5099999999999998</v>
      </c>
      <c r="E19" s="162">
        <f>ROUND(VALUE(SUBSTITUTE(実質収支比率等に係る経年分析!I$48,"▲","-")),2)</f>
        <v>2.56</v>
      </c>
      <c r="F19" s="162">
        <f>ROUND(VALUE(SUBSTITUTE(実質収支比率等に係る経年分析!J$48,"▲","-")),2)</f>
        <v>2.4300000000000002</v>
      </c>
    </row>
    <row r="20" spans="1:11" x14ac:dyDescent="0.2">
      <c r="A20" s="162" t="s">
        <v>53</v>
      </c>
      <c r="B20" s="162">
        <f>ROUND(VALUE(SUBSTITUTE(実質収支比率等に係る経年分析!F$47,"▲","-")),2)</f>
        <v>4.83</v>
      </c>
      <c r="C20" s="162">
        <f>ROUND(VALUE(SUBSTITUTE(実質収支比率等に係る経年分析!G$47,"▲","-")),2)</f>
        <v>5.69</v>
      </c>
      <c r="D20" s="162">
        <f>ROUND(VALUE(SUBSTITUTE(実質収支比率等に係る経年分析!H$47,"▲","-")),2)</f>
        <v>5.65</v>
      </c>
      <c r="E20" s="162">
        <f>ROUND(VALUE(SUBSTITUTE(実質収支比率等に係る経年分析!I$47,"▲","-")),2)</f>
        <v>3.99</v>
      </c>
      <c r="F20" s="162">
        <f>ROUND(VALUE(SUBSTITUTE(実質収支比率等に係る経年分析!J$47,"▲","-")),2)</f>
        <v>2.2000000000000002</v>
      </c>
    </row>
    <row r="21" spans="1:11" x14ac:dyDescent="0.2">
      <c r="A21" s="162" t="s">
        <v>54</v>
      </c>
      <c r="B21" s="162">
        <f>IF(ISNUMBER(VALUE(SUBSTITUTE(実質収支比率等に係る経年分析!F$49,"▲","-"))),ROUND(VALUE(SUBSTITUTE(実質収支比率等に係る経年分析!F$49,"▲","-")),2),NA())</f>
        <v>-0.57999999999999996</v>
      </c>
      <c r="C21" s="162">
        <f>IF(ISNUMBER(VALUE(SUBSTITUTE(実質収支比率等に係る経年分析!G$49,"▲","-"))),ROUND(VALUE(SUBSTITUTE(実質収支比率等に係る経年分析!G$49,"▲","-")),2),NA())</f>
        <v>1.04</v>
      </c>
      <c r="D21" s="162">
        <f>IF(ISNUMBER(VALUE(SUBSTITUTE(実質収支比率等に係る経年分析!H$49,"▲","-"))),ROUND(VALUE(SUBSTITUTE(実質収支比率等に係る経年分析!H$49,"▲","-")),2),NA())</f>
        <v>-0.22</v>
      </c>
      <c r="E21" s="162">
        <f>IF(ISNUMBER(VALUE(SUBSTITUTE(実質収支比率等に係る経年分析!I$49,"▲","-"))),ROUND(VALUE(SUBSTITUTE(実質収支比率等に係る経年分析!I$49,"▲","-")),2),NA())</f>
        <v>-1.5</v>
      </c>
      <c r="F21" s="162">
        <f>IF(ISNUMBER(VALUE(SUBSTITUTE(実質収支比率等に係る経年分析!J$49,"▲","-"))),ROUND(VALUE(SUBSTITUTE(実質収支比率等に係る経年分析!J$49,"▲","-")),2),NA())</f>
        <v>-1.81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7.0000000000000007E-2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0.03</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0.06</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7.0000000000000007E-2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0.16</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2">
      <c r="A30" s="163" t="str">
        <f>IF(連結実質赤字比率に係る赤字・黒字の構成分析!C$40="",NA(),連結実質赤字比率に係る赤字・黒字の構成分析!C$40)</f>
        <v>土地区画整理会計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0.55000000000000004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0.46</v>
      </c>
    </row>
    <row r="31" spans="1:11" x14ac:dyDescent="0.2">
      <c r="A31" s="163" t="str">
        <f>IF(連結実質赤字比率に係る赤字・黒字の構成分析!C$39="",NA(),連結実質赤字比率に係る赤字・黒字の構成分析!C$39)</f>
        <v>国民健康保険事業会計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0.28999999999999998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0.55000000000000004</v>
      </c>
    </row>
    <row r="32" spans="1:11" x14ac:dyDescent="0.2">
      <c r="A32" s="163" t="str">
        <f>IF(連結実質赤字比率に係る赤字・黒字の構成分析!C$38="",NA(),連結実質赤字比率に係る赤字・黒字の構成分析!C$38)</f>
        <v>農業集落排水事業会計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0.91</v>
      </c>
    </row>
    <row r="33" spans="1:16" x14ac:dyDescent="0.2">
      <c r="A33" s="163" t="str">
        <f>IF(連結実質赤字比率に係る赤字・黒字の構成分析!C$37="",NA(),連結実質赤字比率に係る赤字・黒字の構成分析!C$37)</f>
        <v>介護保険事業会計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1.82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1.37</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1.95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1.99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1.95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1.95</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5.82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5.63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5.95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5.43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5.3</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16.68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17.57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18.309999999999999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17.38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16.420000000000002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11919</v>
      </c>
      <c r="E42" s="164"/>
      <c r="F42" s="164"/>
      <c r="G42" s="164">
        <f>'実質公債費比率（分子）の構造'!L$52</f>
        <v>11184</v>
      </c>
      <c r="H42" s="164"/>
      <c r="I42" s="164"/>
      <c r="J42" s="164">
        <f>'実質公債費比率（分子）の構造'!M$52</f>
        <v>11224</v>
      </c>
      <c r="K42" s="164"/>
      <c r="L42" s="164"/>
      <c r="M42" s="164">
        <f>'実質公債費比率（分子）の構造'!N$52</f>
        <v>11013</v>
      </c>
      <c r="N42" s="164"/>
      <c r="O42" s="164"/>
      <c r="P42" s="164">
        <f>'実質公債費比率（分子）の構造'!O$52</f>
        <v>11532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6</v>
      </c>
      <c r="C44" s="164"/>
      <c r="D44" s="164"/>
      <c r="E44" s="164">
        <f>'実質公債費比率（分子）の構造'!L$50</f>
        <v>5</v>
      </c>
      <c r="F44" s="164"/>
      <c r="G44" s="164"/>
      <c r="H44" s="164">
        <f>'実質公債費比率（分子）の構造'!M$50</f>
        <v>10</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3277</v>
      </c>
      <c r="C46" s="164"/>
      <c r="D46" s="164"/>
      <c r="E46" s="164">
        <f>'実質公債費比率（分子）の構造'!L$48</f>
        <v>3199</v>
      </c>
      <c r="F46" s="164"/>
      <c r="G46" s="164"/>
      <c r="H46" s="164">
        <f>'実質公債費比率（分子）の構造'!M$48</f>
        <v>3157</v>
      </c>
      <c r="I46" s="164"/>
      <c r="J46" s="164"/>
      <c r="K46" s="164">
        <f>'実質公債費比率（分子）の構造'!N$48</f>
        <v>3490</v>
      </c>
      <c r="L46" s="164"/>
      <c r="M46" s="164"/>
      <c r="N46" s="164">
        <f>'実質公債費比率（分子）の構造'!O$48</f>
        <v>3346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13898</v>
      </c>
      <c r="C49" s="164"/>
      <c r="D49" s="164"/>
      <c r="E49" s="164">
        <f>'実質公債費比率（分子）の構造'!L$45</f>
        <v>13395</v>
      </c>
      <c r="F49" s="164"/>
      <c r="G49" s="164"/>
      <c r="H49" s="164">
        <f>'実質公債費比率（分子）の構造'!M$45</f>
        <v>13533</v>
      </c>
      <c r="I49" s="164"/>
      <c r="J49" s="164"/>
      <c r="K49" s="164">
        <f>'実質公債費比率（分子）の構造'!N$45</f>
        <v>13432</v>
      </c>
      <c r="L49" s="164"/>
      <c r="M49" s="164"/>
      <c r="N49" s="164">
        <f>'実質公債費比率（分子）の構造'!O$45</f>
        <v>14846</v>
      </c>
      <c r="O49" s="164"/>
      <c r="P49" s="164"/>
    </row>
    <row r="50" spans="1:16" x14ac:dyDescent="0.2">
      <c r="A50" s="164" t="s">
        <v>67</v>
      </c>
      <c r="B50" s="164" t="e">
        <f>NA()</f>
        <v>#N/A</v>
      </c>
      <c r="C50" s="164">
        <f>IF(ISNUMBER('実質公債費比率（分子）の構造'!K$53),'実質公債費比率（分子）の構造'!K$53,NA())</f>
        <v>5262</v>
      </c>
      <c r="D50" s="164" t="e">
        <f>NA()</f>
        <v>#N/A</v>
      </c>
      <c r="E50" s="164" t="e">
        <f>NA()</f>
        <v>#N/A</v>
      </c>
      <c r="F50" s="164">
        <f>IF(ISNUMBER('実質公債費比率（分子）の構造'!L$53),'実質公債費比率（分子）の構造'!L$53,NA())</f>
        <v>5415</v>
      </c>
      <c r="G50" s="164" t="e">
        <f>NA()</f>
        <v>#N/A</v>
      </c>
      <c r="H50" s="164" t="e">
        <f>NA()</f>
        <v>#N/A</v>
      </c>
      <c r="I50" s="164">
        <f>IF(ISNUMBER('実質公債費比率（分子）の構造'!M$53),'実質公債費比率（分子）の構造'!M$53,NA())</f>
        <v>5476</v>
      </c>
      <c r="J50" s="164" t="e">
        <f>NA()</f>
        <v>#N/A</v>
      </c>
      <c r="K50" s="164" t="e">
        <f>NA()</f>
        <v>#N/A</v>
      </c>
      <c r="L50" s="164">
        <f>IF(ISNUMBER('実質公債費比率（分子）の構造'!N$53),'実質公債費比率（分子）の構造'!N$53,NA())</f>
        <v>5909</v>
      </c>
      <c r="M50" s="164" t="e">
        <f>NA()</f>
        <v>#N/A</v>
      </c>
      <c r="N50" s="164" t="e">
        <f>NA()</f>
        <v>#N/A</v>
      </c>
      <c r="O50" s="164">
        <f>IF(ISNUMBER('実質公債費比率（分子）の構造'!O$53),'実質公債費比率（分子）の構造'!O$53,NA())</f>
        <v>6660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127289</v>
      </c>
      <c r="E56" s="163"/>
      <c r="F56" s="163"/>
      <c r="G56" s="163">
        <f>'将来負担比率（分子）の構造'!J$52</f>
        <v>128527</v>
      </c>
      <c r="H56" s="163"/>
      <c r="I56" s="163"/>
      <c r="J56" s="163">
        <f>'将来負担比率（分子）の構造'!K$52</f>
        <v>128697</v>
      </c>
      <c r="K56" s="163"/>
      <c r="L56" s="163"/>
      <c r="M56" s="163">
        <f>'将来負担比率（分子）の構造'!L$52</f>
        <v>126098</v>
      </c>
      <c r="N56" s="163"/>
      <c r="O56" s="163"/>
      <c r="P56" s="163">
        <f>'将来負担比率（分子）の構造'!M$52</f>
        <v>122128</v>
      </c>
    </row>
    <row r="57" spans="1:16" x14ac:dyDescent="0.2">
      <c r="A57" s="163" t="s">
        <v>42</v>
      </c>
      <c r="B57" s="163"/>
      <c r="C57" s="163"/>
      <c r="D57" s="163">
        <f>'将来負担比率（分子）の構造'!I$51</f>
        <v>5610</v>
      </c>
      <c r="E57" s="163"/>
      <c r="F57" s="163"/>
      <c r="G57" s="163">
        <f>'将来負担比率（分子）の構造'!J$51</f>
        <v>7980</v>
      </c>
      <c r="H57" s="163"/>
      <c r="I57" s="163"/>
      <c r="J57" s="163">
        <f>'将来負担比率（分子）の構造'!K$51</f>
        <v>14037</v>
      </c>
      <c r="K57" s="163"/>
      <c r="L57" s="163"/>
      <c r="M57" s="163">
        <f>'将来負担比率（分子）の構造'!L$51</f>
        <v>14216</v>
      </c>
      <c r="N57" s="163"/>
      <c r="O57" s="163"/>
      <c r="P57" s="163">
        <f>'将来負担比率（分子）の構造'!M$51</f>
        <v>13700</v>
      </c>
    </row>
    <row r="58" spans="1:16" x14ac:dyDescent="0.2">
      <c r="A58" s="163" t="s">
        <v>41</v>
      </c>
      <c r="B58" s="163"/>
      <c r="C58" s="163"/>
      <c r="D58" s="163">
        <f>'将来負担比率（分子）の構造'!I$50</f>
        <v>18034</v>
      </c>
      <c r="E58" s="163"/>
      <c r="F58" s="163"/>
      <c r="G58" s="163">
        <f>'将来負担比率（分子）の構造'!J$50</f>
        <v>19191</v>
      </c>
      <c r="H58" s="163"/>
      <c r="I58" s="163"/>
      <c r="J58" s="163">
        <f>'将来負担比率（分子）の構造'!K$50</f>
        <v>17657</v>
      </c>
      <c r="K58" s="163"/>
      <c r="L58" s="163"/>
      <c r="M58" s="163">
        <f>'将来負担比率（分子）の構造'!L$50</f>
        <v>16087</v>
      </c>
      <c r="N58" s="163"/>
      <c r="O58" s="163"/>
      <c r="P58" s="163">
        <f>'将来負担比率（分子）の構造'!M$50</f>
        <v>14047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f>'将来負担比率（分子）の構造'!K$46</f>
        <v>851</v>
      </c>
      <c r="I61" s="163"/>
      <c r="J61" s="163"/>
      <c r="K61" s="163">
        <f>'将来負担比率（分子）の構造'!L$46</f>
        <v>6339</v>
      </c>
      <c r="L61" s="163"/>
      <c r="M61" s="163"/>
      <c r="N61" s="163">
        <f>'将来負担比率（分子）の構造'!M$46</f>
        <v>7267</v>
      </c>
      <c r="O61" s="163"/>
      <c r="P61" s="163"/>
    </row>
    <row r="62" spans="1:16" x14ac:dyDescent="0.2">
      <c r="A62" s="163" t="s">
        <v>35</v>
      </c>
      <c r="B62" s="163">
        <f>'将来負担比率（分子）の構造'!I$45</f>
        <v>16415</v>
      </c>
      <c r="C62" s="163"/>
      <c r="D62" s="163"/>
      <c r="E62" s="163">
        <f>'将来負担比率（分子）の構造'!J$45</f>
        <v>16385</v>
      </c>
      <c r="F62" s="163"/>
      <c r="G62" s="163"/>
      <c r="H62" s="163">
        <f>'将来負担比率（分子）の構造'!K$45</f>
        <v>16183</v>
      </c>
      <c r="I62" s="163"/>
      <c r="J62" s="163"/>
      <c r="K62" s="163">
        <f>'将来負担比率（分子）の構造'!L$45</f>
        <v>16734</v>
      </c>
      <c r="L62" s="163"/>
      <c r="M62" s="163"/>
      <c r="N62" s="163">
        <f>'将来負担比率（分子）の構造'!M$45</f>
        <v>16504</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37822</v>
      </c>
      <c r="C64" s="163"/>
      <c r="D64" s="163"/>
      <c r="E64" s="163">
        <f>'将来負担比率（分子）の構造'!J$43</f>
        <v>36565</v>
      </c>
      <c r="F64" s="163"/>
      <c r="G64" s="163"/>
      <c r="H64" s="163">
        <f>'将来負担比率（分子）の構造'!K$43</f>
        <v>35406</v>
      </c>
      <c r="I64" s="163"/>
      <c r="J64" s="163"/>
      <c r="K64" s="163">
        <f>'将来負担比率（分子）の構造'!L$43</f>
        <v>36708</v>
      </c>
      <c r="L64" s="163"/>
      <c r="M64" s="163"/>
      <c r="N64" s="163">
        <f>'将来負担比率（分子）の構造'!M$43</f>
        <v>36420</v>
      </c>
      <c r="O64" s="163"/>
      <c r="P64" s="163"/>
    </row>
    <row r="65" spans="1:16" x14ac:dyDescent="0.2">
      <c r="A65" s="163" t="s">
        <v>32</v>
      </c>
      <c r="B65" s="163">
        <f>'将来負担比率（分子）の構造'!I$42</f>
        <v>83</v>
      </c>
      <c r="C65" s="163"/>
      <c r="D65" s="163"/>
      <c r="E65" s="163">
        <f>'将来負担比率（分子）の構造'!J$42</f>
        <v>71</v>
      </c>
      <c r="F65" s="163"/>
      <c r="G65" s="163"/>
      <c r="H65" s="163">
        <f>'将来負担比率（分子）の構造'!K$42</f>
        <v>59</v>
      </c>
      <c r="I65" s="163"/>
      <c r="J65" s="163"/>
      <c r="K65" s="163">
        <f>'将来負担比率（分子）の構造'!L$42</f>
        <v>45</v>
      </c>
      <c r="L65" s="163"/>
      <c r="M65" s="163"/>
      <c r="N65" s="163">
        <f>'将来負担比率（分子）の構造'!M$42</f>
        <v>31</v>
      </c>
      <c r="O65" s="163"/>
      <c r="P65" s="163"/>
    </row>
    <row r="66" spans="1:16" x14ac:dyDescent="0.2">
      <c r="A66" s="163" t="s">
        <v>31</v>
      </c>
      <c r="B66" s="163">
        <f>'将来負担比率（分子）の構造'!I$41</f>
        <v>144428</v>
      </c>
      <c r="C66" s="163"/>
      <c r="D66" s="163"/>
      <c r="E66" s="163">
        <f>'将来負担比率（分子）の構造'!J$41</f>
        <v>154476</v>
      </c>
      <c r="F66" s="163"/>
      <c r="G66" s="163"/>
      <c r="H66" s="163">
        <f>'将来負担比率（分子）の構造'!K$41</f>
        <v>167043</v>
      </c>
      <c r="I66" s="163"/>
      <c r="J66" s="163"/>
      <c r="K66" s="163">
        <f>'将来負担比率（分子）の構造'!L$41</f>
        <v>168242</v>
      </c>
      <c r="L66" s="163"/>
      <c r="M66" s="163"/>
      <c r="N66" s="163">
        <f>'将来負担比率（分子）の構造'!M$41</f>
        <v>167124</v>
      </c>
      <c r="O66" s="163"/>
      <c r="P66" s="163"/>
    </row>
    <row r="67" spans="1:16" x14ac:dyDescent="0.2">
      <c r="A67" s="163" t="s">
        <v>71</v>
      </c>
      <c r="B67" s="163" t="e">
        <f>NA()</f>
        <v>#N/A</v>
      </c>
      <c r="C67" s="163">
        <f>IF(ISNUMBER('将来負担比率（分子）の構造'!I$53), IF('将来負担比率（分子）の構造'!I$53 &lt; 0, 0, '将来負担比率（分子）の構造'!I$53), NA())</f>
        <v>47815</v>
      </c>
      <c r="D67" s="163" t="e">
        <f>NA()</f>
        <v>#N/A</v>
      </c>
      <c r="E67" s="163" t="e">
        <f>NA()</f>
        <v>#N/A</v>
      </c>
      <c r="F67" s="163">
        <f>IF(ISNUMBER('将来負担比率（分子）の構造'!J$53), IF('将来負担比率（分子）の構造'!J$53 &lt; 0, 0, '将来負担比率（分子）の構造'!J$53), NA())</f>
        <v>51799</v>
      </c>
      <c r="G67" s="163" t="e">
        <f>NA()</f>
        <v>#N/A</v>
      </c>
      <c r="H67" s="163" t="e">
        <f>NA()</f>
        <v>#N/A</v>
      </c>
      <c r="I67" s="163">
        <f>IF(ISNUMBER('将来負担比率（分子）の構造'!K$53), IF('将来負担比率（分子）の構造'!K$53 &lt; 0, 0, '将来負担比率（分子）の構造'!K$53), NA())</f>
        <v>59149</v>
      </c>
      <c r="J67" s="163" t="e">
        <f>NA()</f>
        <v>#N/A</v>
      </c>
      <c r="K67" s="163" t="e">
        <f>NA()</f>
        <v>#N/A</v>
      </c>
      <c r="L67" s="163">
        <f>IF(ISNUMBER('将来負担比率（分子）の構造'!L$53), IF('将来負担比率（分子）の構造'!L$53 &lt; 0, 0, '将来負担比率（分子）の構造'!L$53), NA())</f>
        <v>71668</v>
      </c>
      <c r="M67" s="163" t="e">
        <f>NA()</f>
        <v>#N/A</v>
      </c>
      <c r="N67" s="163" t="e">
        <f>NA()</f>
        <v>#N/A</v>
      </c>
      <c r="O67" s="163">
        <f>IF(ISNUMBER('将来負担比率（分子）の構造'!M$53), IF('将来負担比率（分子）の構造'!M$53 &lt; 0, 0, '将来負担比率（分子）の構造'!M$53), NA())</f>
        <v>77471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4127</v>
      </c>
      <c r="C72" s="167">
        <f>基金残高に係る経年分析!G55</f>
        <v>2955</v>
      </c>
      <c r="D72" s="167">
        <f>基金残高に係る経年分析!H55</f>
        <v>1656</v>
      </c>
    </row>
    <row r="73" spans="1:16" x14ac:dyDescent="0.2">
      <c r="A73" s="166" t="s">
        <v>74</v>
      </c>
      <c r="B73" s="167">
        <f>基金残高に係る経年分析!F56</f>
        <v>1311</v>
      </c>
      <c r="C73" s="167">
        <f>基金残高に係る経年分析!G56</f>
        <v>1209</v>
      </c>
      <c r="D73" s="167">
        <f>基金残高に係る経年分析!H56</f>
        <v>1082</v>
      </c>
    </row>
    <row r="74" spans="1:16" x14ac:dyDescent="0.2">
      <c r="A74" s="166" t="s">
        <v>75</v>
      </c>
      <c r="B74" s="167">
        <f>基金残高に係る経年分析!F57</f>
        <v>7015</v>
      </c>
      <c r="C74" s="167">
        <f>基金残高に係る経年分析!G57</f>
        <v>5765</v>
      </c>
      <c r="D74" s="167">
        <f>基金残高に係る経年分析!H57</f>
        <v>3683</v>
      </c>
    </row>
  </sheetData>
  <sheetProtection algorithmName="SHA-512" hashValue="uyCUlcVyCCTTZrR6Qr+M53+mL/D5XpymTPOtDInhfW3xicJ5Hd7uINC7uZQ35IeH3xNNuaskGftSx9iXQG5+dg==" saltValue="mPEjDoWCrNEuI7MV5vP2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43414248</v>
      </c>
      <c r="S5" s="677"/>
      <c r="T5" s="677"/>
      <c r="U5" s="677"/>
      <c r="V5" s="677"/>
      <c r="W5" s="677"/>
      <c r="X5" s="677"/>
      <c r="Y5" s="702"/>
      <c r="Z5" s="715">
        <v>27.6</v>
      </c>
      <c r="AA5" s="715"/>
      <c r="AB5" s="715"/>
      <c r="AC5" s="715"/>
      <c r="AD5" s="716">
        <v>43414248</v>
      </c>
      <c r="AE5" s="716"/>
      <c r="AF5" s="716"/>
      <c r="AG5" s="716"/>
      <c r="AH5" s="716"/>
      <c r="AI5" s="716"/>
      <c r="AJ5" s="716"/>
      <c r="AK5" s="716"/>
      <c r="AL5" s="703">
        <v>54.5</v>
      </c>
      <c r="AM5" s="685"/>
      <c r="AN5" s="685"/>
      <c r="AO5" s="704"/>
      <c r="AP5" s="679" t="s">
        <v>216</v>
      </c>
      <c r="AQ5" s="680"/>
      <c r="AR5" s="680"/>
      <c r="AS5" s="680"/>
      <c r="AT5" s="680"/>
      <c r="AU5" s="680"/>
      <c r="AV5" s="680"/>
      <c r="AW5" s="680"/>
      <c r="AX5" s="680"/>
      <c r="AY5" s="680"/>
      <c r="AZ5" s="680"/>
      <c r="BA5" s="680"/>
      <c r="BB5" s="680"/>
      <c r="BC5" s="680"/>
      <c r="BD5" s="680"/>
      <c r="BE5" s="680"/>
      <c r="BF5" s="681"/>
      <c r="BG5" s="621">
        <v>41828895</v>
      </c>
      <c r="BH5" s="622"/>
      <c r="BI5" s="622"/>
      <c r="BJ5" s="622"/>
      <c r="BK5" s="622"/>
      <c r="BL5" s="622"/>
      <c r="BM5" s="622"/>
      <c r="BN5" s="623"/>
      <c r="BO5" s="659">
        <v>96.3</v>
      </c>
      <c r="BP5" s="659"/>
      <c r="BQ5" s="659"/>
      <c r="BR5" s="659"/>
      <c r="BS5" s="660">
        <v>3099834</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1130861</v>
      </c>
      <c r="S6" s="622"/>
      <c r="T6" s="622"/>
      <c r="U6" s="622"/>
      <c r="V6" s="622"/>
      <c r="W6" s="622"/>
      <c r="X6" s="622"/>
      <c r="Y6" s="623"/>
      <c r="Z6" s="659">
        <v>0.7</v>
      </c>
      <c r="AA6" s="659"/>
      <c r="AB6" s="659"/>
      <c r="AC6" s="659"/>
      <c r="AD6" s="660">
        <v>1130861</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41828895</v>
      </c>
      <c r="BH6" s="622"/>
      <c r="BI6" s="622"/>
      <c r="BJ6" s="622"/>
      <c r="BK6" s="622"/>
      <c r="BL6" s="622"/>
      <c r="BM6" s="622"/>
      <c r="BN6" s="623"/>
      <c r="BO6" s="659">
        <v>96.3</v>
      </c>
      <c r="BP6" s="659"/>
      <c r="BQ6" s="659"/>
      <c r="BR6" s="659"/>
      <c r="BS6" s="660">
        <v>3099834</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656889</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656889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13778</v>
      </c>
      <c r="S7" s="622"/>
      <c r="T7" s="622"/>
      <c r="U7" s="622"/>
      <c r="V7" s="622"/>
      <c r="W7" s="622"/>
      <c r="X7" s="622"/>
      <c r="Y7" s="623"/>
      <c r="Z7" s="659">
        <v>0</v>
      </c>
      <c r="AA7" s="659"/>
      <c r="AB7" s="659"/>
      <c r="AC7" s="659"/>
      <c r="AD7" s="660">
        <v>13778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18630194</v>
      </c>
      <c r="BH7" s="622"/>
      <c r="BI7" s="622"/>
      <c r="BJ7" s="622"/>
      <c r="BK7" s="622"/>
      <c r="BL7" s="622"/>
      <c r="BM7" s="622"/>
      <c r="BN7" s="623"/>
      <c r="BO7" s="659">
        <v>42.9</v>
      </c>
      <c r="BP7" s="659"/>
      <c r="BQ7" s="659"/>
      <c r="BR7" s="659"/>
      <c r="BS7" s="660">
        <v>637096</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17487685</v>
      </c>
      <c r="CS7" s="622"/>
      <c r="CT7" s="622"/>
      <c r="CU7" s="622"/>
      <c r="CV7" s="622"/>
      <c r="CW7" s="622"/>
      <c r="CX7" s="622"/>
      <c r="CY7" s="623"/>
      <c r="CZ7" s="659">
        <v>11.3</v>
      </c>
      <c r="DA7" s="659"/>
      <c r="DB7" s="659"/>
      <c r="DC7" s="659"/>
      <c r="DD7" s="627">
        <v>1420739</v>
      </c>
      <c r="DE7" s="622"/>
      <c r="DF7" s="622"/>
      <c r="DG7" s="622"/>
      <c r="DH7" s="622"/>
      <c r="DI7" s="622"/>
      <c r="DJ7" s="622"/>
      <c r="DK7" s="622"/>
      <c r="DL7" s="622"/>
      <c r="DM7" s="622"/>
      <c r="DN7" s="622"/>
      <c r="DO7" s="622"/>
      <c r="DP7" s="623"/>
      <c r="DQ7" s="627">
        <v>14290348</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168292</v>
      </c>
      <c r="S8" s="622"/>
      <c r="T8" s="622"/>
      <c r="U8" s="622"/>
      <c r="V8" s="622"/>
      <c r="W8" s="622"/>
      <c r="X8" s="622"/>
      <c r="Y8" s="623"/>
      <c r="Z8" s="659">
        <v>0.1</v>
      </c>
      <c r="AA8" s="659"/>
      <c r="AB8" s="659"/>
      <c r="AC8" s="659"/>
      <c r="AD8" s="660">
        <v>168292</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462939</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59179554</v>
      </c>
      <c r="CS8" s="622"/>
      <c r="CT8" s="622"/>
      <c r="CU8" s="622"/>
      <c r="CV8" s="622"/>
      <c r="CW8" s="622"/>
      <c r="CX8" s="622"/>
      <c r="CY8" s="623"/>
      <c r="CZ8" s="659">
        <v>38.200000000000003</v>
      </c>
      <c r="DA8" s="659"/>
      <c r="DB8" s="659"/>
      <c r="DC8" s="659"/>
      <c r="DD8" s="627">
        <v>736514</v>
      </c>
      <c r="DE8" s="622"/>
      <c r="DF8" s="622"/>
      <c r="DG8" s="622"/>
      <c r="DH8" s="622"/>
      <c r="DI8" s="622"/>
      <c r="DJ8" s="622"/>
      <c r="DK8" s="622"/>
      <c r="DL8" s="622"/>
      <c r="DM8" s="622"/>
      <c r="DN8" s="622"/>
      <c r="DO8" s="622"/>
      <c r="DP8" s="623"/>
      <c r="DQ8" s="627">
        <v>28834854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260697</v>
      </c>
      <c r="S9" s="622"/>
      <c r="T9" s="622"/>
      <c r="U9" s="622"/>
      <c r="V9" s="622"/>
      <c r="W9" s="622"/>
      <c r="X9" s="622"/>
      <c r="Y9" s="623"/>
      <c r="Z9" s="659">
        <v>0.2</v>
      </c>
      <c r="AA9" s="659"/>
      <c r="AB9" s="659"/>
      <c r="AC9" s="659"/>
      <c r="AD9" s="660">
        <v>260697</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14260246</v>
      </c>
      <c r="BH9" s="622"/>
      <c r="BI9" s="622"/>
      <c r="BJ9" s="622"/>
      <c r="BK9" s="622"/>
      <c r="BL9" s="622"/>
      <c r="BM9" s="622"/>
      <c r="BN9" s="623"/>
      <c r="BO9" s="659">
        <v>32.799999999999997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11402109</v>
      </c>
      <c r="CS9" s="622"/>
      <c r="CT9" s="622"/>
      <c r="CU9" s="622"/>
      <c r="CV9" s="622"/>
      <c r="CW9" s="622"/>
      <c r="CX9" s="622"/>
      <c r="CY9" s="623"/>
      <c r="CZ9" s="659">
        <v>7.4</v>
      </c>
      <c r="DA9" s="659"/>
      <c r="DB9" s="659"/>
      <c r="DC9" s="659"/>
      <c r="DD9" s="627">
        <v>563652</v>
      </c>
      <c r="DE9" s="622"/>
      <c r="DF9" s="622"/>
      <c r="DG9" s="622"/>
      <c r="DH9" s="622"/>
      <c r="DI9" s="622"/>
      <c r="DJ9" s="622"/>
      <c r="DK9" s="622"/>
      <c r="DL9" s="622"/>
      <c r="DM9" s="622"/>
      <c r="DN9" s="622"/>
      <c r="DO9" s="622"/>
      <c r="DP9" s="623"/>
      <c r="DQ9" s="627">
        <v>8742059</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1248515</v>
      </c>
      <c r="BH10" s="622"/>
      <c r="BI10" s="622"/>
      <c r="BJ10" s="622"/>
      <c r="BK10" s="622"/>
      <c r="BL10" s="622"/>
      <c r="BM10" s="622"/>
      <c r="BN10" s="623"/>
      <c r="BO10" s="659">
        <v>2.9</v>
      </c>
      <c r="BP10" s="659"/>
      <c r="BQ10" s="659"/>
      <c r="BR10" s="659"/>
      <c r="BS10" s="660">
        <v>203066</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566376</v>
      </c>
      <c r="CS10" s="622"/>
      <c r="CT10" s="622"/>
      <c r="CU10" s="622"/>
      <c r="CV10" s="622"/>
      <c r="CW10" s="622"/>
      <c r="CX10" s="622"/>
      <c r="CY10" s="623"/>
      <c r="CZ10" s="659">
        <v>0.4</v>
      </c>
      <c r="DA10" s="659"/>
      <c r="DB10" s="659"/>
      <c r="DC10" s="659"/>
      <c r="DD10" s="627">
        <v>3465</v>
      </c>
      <c r="DE10" s="622"/>
      <c r="DF10" s="622"/>
      <c r="DG10" s="622"/>
      <c r="DH10" s="622"/>
      <c r="DI10" s="622"/>
      <c r="DJ10" s="622"/>
      <c r="DK10" s="622"/>
      <c r="DL10" s="622"/>
      <c r="DM10" s="622"/>
      <c r="DN10" s="622"/>
      <c r="DO10" s="622"/>
      <c r="DP10" s="623"/>
      <c r="DQ10" s="627">
        <v>389901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8319000</v>
      </c>
      <c r="S11" s="622"/>
      <c r="T11" s="622"/>
      <c r="U11" s="622"/>
      <c r="V11" s="622"/>
      <c r="W11" s="622"/>
      <c r="X11" s="622"/>
      <c r="Y11" s="623"/>
      <c r="Z11" s="624">
        <v>5.3</v>
      </c>
      <c r="AA11" s="625"/>
      <c r="AB11" s="625"/>
      <c r="AC11" s="626"/>
      <c r="AD11" s="627">
        <v>8319000</v>
      </c>
      <c r="AE11" s="622"/>
      <c r="AF11" s="622"/>
      <c r="AG11" s="622"/>
      <c r="AH11" s="622"/>
      <c r="AI11" s="622"/>
      <c r="AJ11" s="622"/>
      <c r="AK11" s="623"/>
      <c r="AL11" s="624">
        <v>10.4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2658494</v>
      </c>
      <c r="BH11" s="622"/>
      <c r="BI11" s="622"/>
      <c r="BJ11" s="622"/>
      <c r="BK11" s="622"/>
      <c r="BL11" s="622"/>
      <c r="BM11" s="622"/>
      <c r="BN11" s="623"/>
      <c r="BO11" s="659">
        <v>6.1</v>
      </c>
      <c r="BP11" s="659"/>
      <c r="BQ11" s="659"/>
      <c r="BR11" s="659"/>
      <c r="BS11" s="660">
        <v>434030</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2682282</v>
      </c>
      <c r="CS11" s="622"/>
      <c r="CT11" s="622"/>
      <c r="CU11" s="622"/>
      <c r="CV11" s="622"/>
      <c r="CW11" s="622"/>
      <c r="CX11" s="622"/>
      <c r="CY11" s="623"/>
      <c r="CZ11" s="659">
        <v>1.7</v>
      </c>
      <c r="DA11" s="659"/>
      <c r="DB11" s="659"/>
      <c r="DC11" s="659"/>
      <c r="DD11" s="627">
        <v>836031</v>
      </c>
      <c r="DE11" s="622"/>
      <c r="DF11" s="622"/>
      <c r="DG11" s="622"/>
      <c r="DH11" s="622"/>
      <c r="DI11" s="622"/>
      <c r="DJ11" s="622"/>
      <c r="DK11" s="622"/>
      <c r="DL11" s="622"/>
      <c r="DM11" s="622"/>
      <c r="DN11" s="622"/>
      <c r="DO11" s="622"/>
      <c r="DP11" s="623"/>
      <c r="DQ11" s="627">
        <v>1437215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53378</v>
      </c>
      <c r="S12" s="622"/>
      <c r="T12" s="622"/>
      <c r="U12" s="622"/>
      <c r="V12" s="622"/>
      <c r="W12" s="622"/>
      <c r="X12" s="622"/>
      <c r="Y12" s="623"/>
      <c r="Z12" s="659">
        <v>0</v>
      </c>
      <c r="AA12" s="659"/>
      <c r="AB12" s="659"/>
      <c r="AC12" s="659"/>
      <c r="AD12" s="660">
        <v>52218</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20059153</v>
      </c>
      <c r="BH12" s="622"/>
      <c r="BI12" s="622"/>
      <c r="BJ12" s="622"/>
      <c r="BK12" s="622"/>
      <c r="BL12" s="622"/>
      <c r="BM12" s="622"/>
      <c r="BN12" s="623"/>
      <c r="BO12" s="659">
        <v>46.2</v>
      </c>
      <c r="BP12" s="659"/>
      <c r="BQ12" s="659"/>
      <c r="BR12" s="659"/>
      <c r="BS12" s="660">
        <v>2462738</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9348330</v>
      </c>
      <c r="CS12" s="622"/>
      <c r="CT12" s="622"/>
      <c r="CU12" s="622"/>
      <c r="CV12" s="622"/>
      <c r="CW12" s="622"/>
      <c r="CX12" s="622"/>
      <c r="CY12" s="623"/>
      <c r="CZ12" s="659">
        <v>6</v>
      </c>
      <c r="DA12" s="659"/>
      <c r="DB12" s="659"/>
      <c r="DC12" s="659"/>
      <c r="DD12" s="627">
        <v>445321</v>
      </c>
      <c r="DE12" s="622"/>
      <c r="DF12" s="622"/>
      <c r="DG12" s="622"/>
      <c r="DH12" s="622"/>
      <c r="DI12" s="622"/>
      <c r="DJ12" s="622"/>
      <c r="DK12" s="622"/>
      <c r="DL12" s="622"/>
      <c r="DM12" s="622"/>
      <c r="DN12" s="622"/>
      <c r="DO12" s="622"/>
      <c r="DP12" s="623"/>
      <c r="DQ12" s="627">
        <v>2231948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19856694</v>
      </c>
      <c r="BH13" s="622"/>
      <c r="BI13" s="622"/>
      <c r="BJ13" s="622"/>
      <c r="BK13" s="622"/>
      <c r="BL13" s="622"/>
      <c r="BM13" s="622"/>
      <c r="BN13" s="623"/>
      <c r="BO13" s="659">
        <v>45.7</v>
      </c>
      <c r="BP13" s="659"/>
      <c r="BQ13" s="659"/>
      <c r="BR13" s="659"/>
      <c r="BS13" s="660">
        <v>2462738</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16203041</v>
      </c>
      <c r="CS13" s="622"/>
      <c r="CT13" s="622"/>
      <c r="CU13" s="622"/>
      <c r="CV13" s="622"/>
      <c r="CW13" s="622"/>
      <c r="CX13" s="622"/>
      <c r="CY13" s="623"/>
      <c r="CZ13" s="659">
        <v>10.5</v>
      </c>
      <c r="DA13" s="659"/>
      <c r="DB13" s="659"/>
      <c r="DC13" s="659"/>
      <c r="DD13" s="627">
        <v>6334703</v>
      </c>
      <c r="DE13" s="622"/>
      <c r="DF13" s="622"/>
      <c r="DG13" s="622"/>
      <c r="DH13" s="622"/>
      <c r="DI13" s="622"/>
      <c r="DJ13" s="622"/>
      <c r="DK13" s="622"/>
      <c r="DL13" s="622"/>
      <c r="DM13" s="622"/>
      <c r="DN13" s="622"/>
      <c r="DO13" s="622"/>
      <c r="DP13" s="623"/>
      <c r="DQ13" s="627">
        <v>9910331</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958234</v>
      </c>
      <c r="BH14" s="622"/>
      <c r="BI14" s="622"/>
      <c r="BJ14" s="622"/>
      <c r="BK14" s="622"/>
      <c r="BL14" s="622"/>
      <c r="BM14" s="622"/>
      <c r="BN14" s="623"/>
      <c r="BO14" s="659">
        <v>2.2000000000000002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4638891</v>
      </c>
      <c r="CS14" s="622"/>
      <c r="CT14" s="622"/>
      <c r="CU14" s="622"/>
      <c r="CV14" s="622"/>
      <c r="CW14" s="622"/>
      <c r="CX14" s="622"/>
      <c r="CY14" s="623"/>
      <c r="CZ14" s="659">
        <v>3</v>
      </c>
      <c r="DA14" s="659"/>
      <c r="DB14" s="659"/>
      <c r="DC14" s="659"/>
      <c r="DD14" s="627">
        <v>990483</v>
      </c>
      <c r="DE14" s="622"/>
      <c r="DF14" s="622"/>
      <c r="DG14" s="622"/>
      <c r="DH14" s="622"/>
      <c r="DI14" s="622"/>
      <c r="DJ14" s="622"/>
      <c r="DK14" s="622"/>
      <c r="DL14" s="622"/>
      <c r="DM14" s="622"/>
      <c r="DN14" s="622"/>
      <c r="DO14" s="622"/>
      <c r="DP14" s="623"/>
      <c r="DQ14" s="627">
        <v>3678046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70985</v>
      </c>
      <c r="S15" s="622"/>
      <c r="T15" s="622"/>
      <c r="U15" s="622"/>
      <c r="V15" s="622"/>
      <c r="W15" s="622"/>
      <c r="X15" s="622"/>
      <c r="Y15" s="623"/>
      <c r="Z15" s="659">
        <v>0</v>
      </c>
      <c r="AA15" s="659"/>
      <c r="AB15" s="659"/>
      <c r="AC15" s="659"/>
      <c r="AD15" s="660">
        <v>70985</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2175687</v>
      </c>
      <c r="BH15" s="622"/>
      <c r="BI15" s="622"/>
      <c r="BJ15" s="622"/>
      <c r="BK15" s="622"/>
      <c r="BL15" s="622"/>
      <c r="BM15" s="622"/>
      <c r="BN15" s="623"/>
      <c r="BO15" s="659">
        <v>5</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18793414</v>
      </c>
      <c r="CS15" s="622"/>
      <c r="CT15" s="622"/>
      <c r="CU15" s="622"/>
      <c r="CV15" s="622"/>
      <c r="CW15" s="622"/>
      <c r="CX15" s="622"/>
      <c r="CY15" s="623"/>
      <c r="CZ15" s="659">
        <v>12.1</v>
      </c>
      <c r="DA15" s="659"/>
      <c r="DB15" s="659"/>
      <c r="DC15" s="659"/>
      <c r="DD15" s="627">
        <v>5955654</v>
      </c>
      <c r="DE15" s="622"/>
      <c r="DF15" s="622"/>
      <c r="DG15" s="622"/>
      <c r="DH15" s="622"/>
      <c r="DI15" s="622"/>
      <c r="DJ15" s="622"/>
      <c r="DK15" s="622"/>
      <c r="DL15" s="622"/>
      <c r="DM15" s="622"/>
      <c r="DN15" s="622"/>
      <c r="DO15" s="622"/>
      <c r="DP15" s="623"/>
      <c r="DQ15" s="627">
        <v>10295660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633442</v>
      </c>
      <c r="S16" s="622"/>
      <c r="T16" s="622"/>
      <c r="U16" s="622"/>
      <c r="V16" s="622"/>
      <c r="W16" s="622"/>
      <c r="X16" s="622"/>
      <c r="Y16" s="623"/>
      <c r="Z16" s="659">
        <v>0.4</v>
      </c>
      <c r="AA16" s="659"/>
      <c r="AB16" s="659"/>
      <c r="AC16" s="659"/>
      <c r="AD16" s="660">
        <v>633442</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5627</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798097</v>
      </c>
      <c r="CS16" s="622"/>
      <c r="CT16" s="622"/>
      <c r="CU16" s="622"/>
      <c r="CV16" s="622"/>
      <c r="CW16" s="622"/>
      <c r="CX16" s="622"/>
      <c r="CY16" s="623"/>
      <c r="CZ16" s="659">
        <v>0.5</v>
      </c>
      <c r="DA16" s="659"/>
      <c r="DB16" s="659"/>
      <c r="DC16" s="659"/>
      <c r="DD16" s="627" t="s">
        <v>122</v>
      </c>
      <c r="DE16" s="622"/>
      <c r="DF16" s="622"/>
      <c r="DG16" s="622"/>
      <c r="DH16" s="622"/>
      <c r="DI16" s="622"/>
      <c r="DJ16" s="622"/>
      <c r="DK16" s="622"/>
      <c r="DL16" s="622"/>
      <c r="DM16" s="622"/>
      <c r="DN16" s="622"/>
      <c r="DO16" s="622"/>
      <c r="DP16" s="623"/>
      <c r="DQ16" s="627">
        <v>2966</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1587218</v>
      </c>
      <c r="S17" s="622"/>
      <c r="T17" s="622"/>
      <c r="U17" s="622"/>
      <c r="V17" s="622"/>
      <c r="W17" s="622"/>
      <c r="X17" s="622"/>
      <c r="Y17" s="623"/>
      <c r="Z17" s="659">
        <v>1</v>
      </c>
      <c r="AA17" s="659"/>
      <c r="AB17" s="659"/>
      <c r="AC17" s="659"/>
      <c r="AD17" s="660">
        <v>1587218</v>
      </c>
      <c r="AE17" s="660"/>
      <c r="AF17" s="660"/>
      <c r="AG17" s="660"/>
      <c r="AH17" s="660"/>
      <c r="AI17" s="660"/>
      <c r="AJ17" s="660"/>
      <c r="AK17" s="660"/>
      <c r="AL17" s="624">
        <v>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13256304</v>
      </c>
      <c r="CS17" s="622"/>
      <c r="CT17" s="622"/>
      <c r="CU17" s="622"/>
      <c r="CV17" s="622"/>
      <c r="CW17" s="622"/>
      <c r="CX17" s="622"/>
      <c r="CY17" s="623"/>
      <c r="CZ17" s="659">
        <v>8.6</v>
      </c>
      <c r="DA17" s="659"/>
      <c r="DB17" s="659"/>
      <c r="DC17" s="659"/>
      <c r="DD17" s="627" t="s">
        <v>122</v>
      </c>
      <c r="DE17" s="622"/>
      <c r="DF17" s="622"/>
      <c r="DG17" s="622"/>
      <c r="DH17" s="622"/>
      <c r="DI17" s="622"/>
      <c r="DJ17" s="622"/>
      <c r="DK17" s="622"/>
      <c r="DL17" s="622"/>
      <c r="DM17" s="622"/>
      <c r="DN17" s="622"/>
      <c r="DO17" s="622"/>
      <c r="DP17" s="623"/>
      <c r="DQ17" s="627">
        <v>13019307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298184</v>
      </c>
      <c r="S18" s="622"/>
      <c r="T18" s="622"/>
      <c r="U18" s="622"/>
      <c r="V18" s="622"/>
      <c r="W18" s="622"/>
      <c r="X18" s="622"/>
      <c r="Y18" s="623"/>
      <c r="Z18" s="659">
        <v>0.2</v>
      </c>
      <c r="AA18" s="659"/>
      <c r="AB18" s="659"/>
      <c r="AC18" s="659"/>
      <c r="AD18" s="660">
        <v>298184</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v>3515</v>
      </c>
      <c r="CS18" s="622"/>
      <c r="CT18" s="622"/>
      <c r="CU18" s="622"/>
      <c r="CV18" s="622"/>
      <c r="CW18" s="622"/>
      <c r="CX18" s="622"/>
      <c r="CY18" s="623"/>
      <c r="CZ18" s="659">
        <v>0</v>
      </c>
      <c r="DA18" s="659"/>
      <c r="DB18" s="659"/>
      <c r="DC18" s="659"/>
      <c r="DD18" s="627" t="s">
        <v>122</v>
      </c>
      <c r="DE18" s="622"/>
      <c r="DF18" s="622"/>
      <c r="DG18" s="622"/>
      <c r="DH18" s="622"/>
      <c r="DI18" s="622"/>
      <c r="DJ18" s="622"/>
      <c r="DK18" s="622"/>
      <c r="DL18" s="622"/>
      <c r="DM18" s="622"/>
      <c r="DN18" s="622"/>
      <c r="DO18" s="622"/>
      <c r="DP18" s="623"/>
      <c r="DQ18" s="627">
        <v>3515</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1274316</v>
      </c>
      <c r="S19" s="622"/>
      <c r="T19" s="622"/>
      <c r="U19" s="622"/>
      <c r="V19" s="622"/>
      <c r="W19" s="622"/>
      <c r="X19" s="622"/>
      <c r="Y19" s="623"/>
      <c r="Z19" s="659">
        <v>0.8</v>
      </c>
      <c r="AA19" s="659"/>
      <c r="AB19" s="659"/>
      <c r="AC19" s="659"/>
      <c r="AD19" s="660">
        <v>1274316</v>
      </c>
      <c r="AE19" s="660"/>
      <c r="AF19" s="660"/>
      <c r="AG19" s="660"/>
      <c r="AH19" s="660"/>
      <c r="AI19" s="660"/>
      <c r="AJ19" s="660"/>
      <c r="AK19" s="660"/>
      <c r="AL19" s="624">
        <v>1.6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1585353</v>
      </c>
      <c r="BH19" s="622"/>
      <c r="BI19" s="622"/>
      <c r="BJ19" s="622"/>
      <c r="BK19" s="622"/>
      <c r="BL19" s="622"/>
      <c r="BM19" s="622"/>
      <c r="BN19" s="623"/>
      <c r="BO19" s="659">
        <v>3.7</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14718</v>
      </c>
      <c r="S20" s="622"/>
      <c r="T20" s="622"/>
      <c r="U20" s="622"/>
      <c r="V20" s="622"/>
      <c r="W20" s="622"/>
      <c r="X20" s="622"/>
      <c r="Y20" s="623"/>
      <c r="Z20" s="659">
        <v>0</v>
      </c>
      <c r="AA20" s="659"/>
      <c r="AB20" s="659"/>
      <c r="AC20" s="659"/>
      <c r="AD20" s="660">
        <v>14718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1585353</v>
      </c>
      <c r="BH20" s="622"/>
      <c r="BI20" s="622"/>
      <c r="BJ20" s="622"/>
      <c r="BK20" s="622"/>
      <c r="BL20" s="622"/>
      <c r="BM20" s="622"/>
      <c r="BN20" s="623"/>
      <c r="BO20" s="659">
        <v>3.7</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155016487</v>
      </c>
      <c r="CS20" s="622"/>
      <c r="CT20" s="622"/>
      <c r="CU20" s="622"/>
      <c r="CV20" s="622"/>
      <c r="CW20" s="622"/>
      <c r="CX20" s="622"/>
      <c r="CY20" s="623"/>
      <c r="CZ20" s="659">
        <v>100</v>
      </c>
      <c r="DA20" s="659"/>
      <c r="DB20" s="659"/>
      <c r="DC20" s="659"/>
      <c r="DD20" s="627">
        <v>17286562</v>
      </c>
      <c r="DE20" s="622"/>
      <c r="DF20" s="622"/>
      <c r="DG20" s="622"/>
      <c r="DH20" s="622"/>
      <c r="DI20" s="622"/>
      <c r="DJ20" s="622"/>
      <c r="DK20" s="622"/>
      <c r="DL20" s="622"/>
      <c r="DM20" s="622"/>
      <c r="DN20" s="622"/>
      <c r="DO20" s="622"/>
      <c r="DP20" s="623"/>
      <c r="DQ20" s="627">
        <v>93493039</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25865745</v>
      </c>
      <c r="S21" s="622"/>
      <c r="T21" s="622"/>
      <c r="U21" s="622"/>
      <c r="V21" s="622"/>
      <c r="W21" s="622"/>
      <c r="X21" s="622"/>
      <c r="Y21" s="623"/>
      <c r="Z21" s="659">
        <v>16.399999999999999</v>
      </c>
      <c r="AA21" s="659"/>
      <c r="AB21" s="659"/>
      <c r="AC21" s="659"/>
      <c r="AD21" s="660">
        <v>23410953</v>
      </c>
      <c r="AE21" s="660"/>
      <c r="AF21" s="660"/>
      <c r="AG21" s="660"/>
      <c r="AH21" s="660"/>
      <c r="AI21" s="660"/>
      <c r="AJ21" s="660"/>
      <c r="AK21" s="660"/>
      <c r="AL21" s="624">
        <v>29.4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44637</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23410953</v>
      </c>
      <c r="S22" s="622"/>
      <c r="T22" s="622"/>
      <c r="U22" s="622"/>
      <c r="V22" s="622"/>
      <c r="W22" s="622"/>
      <c r="X22" s="622"/>
      <c r="Y22" s="623"/>
      <c r="Z22" s="659">
        <v>14.9</v>
      </c>
      <c r="AA22" s="659"/>
      <c r="AB22" s="659"/>
      <c r="AC22" s="659"/>
      <c r="AD22" s="660">
        <v>23410953</v>
      </c>
      <c r="AE22" s="660"/>
      <c r="AF22" s="660"/>
      <c r="AG22" s="660"/>
      <c r="AH22" s="660"/>
      <c r="AI22" s="660"/>
      <c r="AJ22" s="660"/>
      <c r="AK22" s="660"/>
      <c r="AL22" s="624">
        <v>29.4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1540716</v>
      </c>
      <c r="BH22" s="622"/>
      <c r="BI22" s="622"/>
      <c r="BJ22" s="622"/>
      <c r="BK22" s="622"/>
      <c r="BL22" s="622"/>
      <c r="BM22" s="622"/>
      <c r="BN22" s="623"/>
      <c r="BO22" s="659">
        <v>3.5</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2454792</v>
      </c>
      <c r="S23" s="622"/>
      <c r="T23" s="622"/>
      <c r="U23" s="622"/>
      <c r="V23" s="622"/>
      <c r="W23" s="622"/>
      <c r="X23" s="622"/>
      <c r="Y23" s="623"/>
      <c r="Z23" s="659">
        <v>1.6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78622002</v>
      </c>
      <c r="CS24" s="677"/>
      <c r="CT24" s="677"/>
      <c r="CU24" s="677"/>
      <c r="CV24" s="677"/>
      <c r="CW24" s="677"/>
      <c r="CX24" s="677"/>
      <c r="CY24" s="702"/>
      <c r="CZ24" s="703">
        <v>50.7</v>
      </c>
      <c r="DA24" s="685"/>
      <c r="DB24" s="685"/>
      <c r="DC24" s="705"/>
      <c r="DD24" s="701">
        <v>49255701</v>
      </c>
      <c r="DE24" s="677"/>
      <c r="DF24" s="677"/>
      <c r="DG24" s="677"/>
      <c r="DH24" s="677"/>
      <c r="DI24" s="677"/>
      <c r="DJ24" s="677"/>
      <c r="DK24" s="702"/>
      <c r="DL24" s="701">
        <v>44756204</v>
      </c>
      <c r="DM24" s="677"/>
      <c r="DN24" s="677"/>
      <c r="DO24" s="677"/>
      <c r="DP24" s="677"/>
      <c r="DQ24" s="677"/>
      <c r="DR24" s="677"/>
      <c r="DS24" s="677"/>
      <c r="DT24" s="677"/>
      <c r="DU24" s="677"/>
      <c r="DV24" s="702"/>
      <c r="DW24" s="703">
        <v>55.6</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81517644</v>
      </c>
      <c r="S25" s="622"/>
      <c r="T25" s="622"/>
      <c r="U25" s="622"/>
      <c r="V25" s="622"/>
      <c r="W25" s="622"/>
      <c r="X25" s="622"/>
      <c r="Y25" s="623"/>
      <c r="Z25" s="659">
        <v>51.8</v>
      </c>
      <c r="AA25" s="659"/>
      <c r="AB25" s="659"/>
      <c r="AC25" s="659"/>
      <c r="AD25" s="660">
        <v>79061692</v>
      </c>
      <c r="AE25" s="660"/>
      <c r="AF25" s="660"/>
      <c r="AG25" s="660"/>
      <c r="AH25" s="660"/>
      <c r="AI25" s="660"/>
      <c r="AJ25" s="660"/>
      <c r="AK25" s="660"/>
      <c r="AL25" s="624">
        <v>99.3</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23181121</v>
      </c>
      <c r="CS25" s="634"/>
      <c r="CT25" s="634"/>
      <c r="CU25" s="634"/>
      <c r="CV25" s="634"/>
      <c r="CW25" s="634"/>
      <c r="CX25" s="634"/>
      <c r="CY25" s="635"/>
      <c r="CZ25" s="624">
        <v>15</v>
      </c>
      <c r="DA25" s="636"/>
      <c r="DB25" s="636"/>
      <c r="DC25" s="637"/>
      <c r="DD25" s="627">
        <v>21255357</v>
      </c>
      <c r="DE25" s="634"/>
      <c r="DF25" s="634"/>
      <c r="DG25" s="634"/>
      <c r="DH25" s="634"/>
      <c r="DI25" s="634"/>
      <c r="DJ25" s="634"/>
      <c r="DK25" s="635"/>
      <c r="DL25" s="627">
        <v>21063305</v>
      </c>
      <c r="DM25" s="634"/>
      <c r="DN25" s="634"/>
      <c r="DO25" s="634"/>
      <c r="DP25" s="634"/>
      <c r="DQ25" s="634"/>
      <c r="DR25" s="634"/>
      <c r="DS25" s="634"/>
      <c r="DT25" s="634"/>
      <c r="DU25" s="634"/>
      <c r="DV25" s="635"/>
      <c r="DW25" s="624">
        <v>26.2</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46849</v>
      </c>
      <c r="S26" s="622"/>
      <c r="T26" s="622"/>
      <c r="U26" s="622"/>
      <c r="V26" s="622"/>
      <c r="W26" s="622"/>
      <c r="X26" s="622"/>
      <c r="Y26" s="623"/>
      <c r="Z26" s="659">
        <v>0</v>
      </c>
      <c r="AA26" s="659"/>
      <c r="AB26" s="659"/>
      <c r="AC26" s="659"/>
      <c r="AD26" s="660">
        <v>46849</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14659623</v>
      </c>
      <c r="CS26" s="622"/>
      <c r="CT26" s="622"/>
      <c r="CU26" s="622"/>
      <c r="CV26" s="622"/>
      <c r="CW26" s="622"/>
      <c r="CX26" s="622"/>
      <c r="CY26" s="623"/>
      <c r="CZ26" s="624">
        <v>9.5</v>
      </c>
      <c r="DA26" s="636"/>
      <c r="DB26" s="636"/>
      <c r="DC26" s="637"/>
      <c r="DD26" s="627">
        <v>13685863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430539</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43414248</v>
      </c>
      <c r="BH27" s="622"/>
      <c r="BI27" s="622"/>
      <c r="BJ27" s="622"/>
      <c r="BK27" s="622"/>
      <c r="BL27" s="622"/>
      <c r="BM27" s="622"/>
      <c r="BN27" s="623"/>
      <c r="BO27" s="659">
        <v>100</v>
      </c>
      <c r="BP27" s="659"/>
      <c r="BQ27" s="659"/>
      <c r="BR27" s="659"/>
      <c r="BS27" s="660">
        <v>3099834</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42184577</v>
      </c>
      <c r="CS27" s="634"/>
      <c r="CT27" s="634"/>
      <c r="CU27" s="634"/>
      <c r="CV27" s="634"/>
      <c r="CW27" s="634"/>
      <c r="CX27" s="634"/>
      <c r="CY27" s="635"/>
      <c r="CZ27" s="624">
        <v>27.2</v>
      </c>
      <c r="DA27" s="636"/>
      <c r="DB27" s="636"/>
      <c r="DC27" s="637"/>
      <c r="DD27" s="627">
        <v>14981037</v>
      </c>
      <c r="DE27" s="634"/>
      <c r="DF27" s="634"/>
      <c r="DG27" s="634"/>
      <c r="DH27" s="634"/>
      <c r="DI27" s="634"/>
      <c r="DJ27" s="634"/>
      <c r="DK27" s="635"/>
      <c r="DL27" s="627">
        <v>10673592</v>
      </c>
      <c r="DM27" s="634"/>
      <c r="DN27" s="634"/>
      <c r="DO27" s="634"/>
      <c r="DP27" s="634"/>
      <c r="DQ27" s="634"/>
      <c r="DR27" s="634"/>
      <c r="DS27" s="634"/>
      <c r="DT27" s="634"/>
      <c r="DU27" s="634"/>
      <c r="DV27" s="635"/>
      <c r="DW27" s="624">
        <v>13.3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1119673</v>
      </c>
      <c r="S28" s="622"/>
      <c r="T28" s="622"/>
      <c r="U28" s="622"/>
      <c r="V28" s="622"/>
      <c r="W28" s="622"/>
      <c r="X28" s="622"/>
      <c r="Y28" s="623"/>
      <c r="Z28" s="659">
        <v>0.7</v>
      </c>
      <c r="AA28" s="659"/>
      <c r="AB28" s="659"/>
      <c r="AC28" s="659"/>
      <c r="AD28" s="660">
        <v>174723</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13256304</v>
      </c>
      <c r="CS28" s="622"/>
      <c r="CT28" s="622"/>
      <c r="CU28" s="622"/>
      <c r="CV28" s="622"/>
      <c r="CW28" s="622"/>
      <c r="CX28" s="622"/>
      <c r="CY28" s="623"/>
      <c r="CZ28" s="624">
        <v>8.6</v>
      </c>
      <c r="DA28" s="636"/>
      <c r="DB28" s="636"/>
      <c r="DC28" s="637"/>
      <c r="DD28" s="627">
        <v>13019307</v>
      </c>
      <c r="DE28" s="622"/>
      <c r="DF28" s="622"/>
      <c r="DG28" s="622"/>
      <c r="DH28" s="622"/>
      <c r="DI28" s="622"/>
      <c r="DJ28" s="622"/>
      <c r="DK28" s="623"/>
      <c r="DL28" s="627">
        <v>13019307</v>
      </c>
      <c r="DM28" s="622"/>
      <c r="DN28" s="622"/>
      <c r="DO28" s="622"/>
      <c r="DP28" s="622"/>
      <c r="DQ28" s="622"/>
      <c r="DR28" s="622"/>
      <c r="DS28" s="622"/>
      <c r="DT28" s="622"/>
      <c r="DU28" s="622"/>
      <c r="DV28" s="623"/>
      <c r="DW28" s="624">
        <v>16.2</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1131090</v>
      </c>
      <c r="S29" s="622"/>
      <c r="T29" s="622"/>
      <c r="U29" s="622"/>
      <c r="V29" s="622"/>
      <c r="W29" s="622"/>
      <c r="X29" s="622"/>
      <c r="Y29" s="623"/>
      <c r="Z29" s="659">
        <v>0.7</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13252842</v>
      </c>
      <c r="CS29" s="634"/>
      <c r="CT29" s="634"/>
      <c r="CU29" s="634"/>
      <c r="CV29" s="634"/>
      <c r="CW29" s="634"/>
      <c r="CX29" s="634"/>
      <c r="CY29" s="635"/>
      <c r="CZ29" s="624">
        <v>8.5</v>
      </c>
      <c r="DA29" s="636"/>
      <c r="DB29" s="636"/>
      <c r="DC29" s="637"/>
      <c r="DD29" s="627">
        <v>13015845</v>
      </c>
      <c r="DE29" s="634"/>
      <c r="DF29" s="634"/>
      <c r="DG29" s="634"/>
      <c r="DH29" s="634"/>
      <c r="DI29" s="634"/>
      <c r="DJ29" s="634"/>
      <c r="DK29" s="635"/>
      <c r="DL29" s="627">
        <v>13015845</v>
      </c>
      <c r="DM29" s="634"/>
      <c r="DN29" s="634"/>
      <c r="DO29" s="634"/>
      <c r="DP29" s="634"/>
      <c r="DQ29" s="634"/>
      <c r="DR29" s="634"/>
      <c r="DS29" s="634"/>
      <c r="DT29" s="634"/>
      <c r="DU29" s="634"/>
      <c r="DV29" s="635"/>
      <c r="DW29" s="624">
        <v>16.2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30488945</v>
      </c>
      <c r="S30" s="622"/>
      <c r="T30" s="622"/>
      <c r="U30" s="622"/>
      <c r="V30" s="622"/>
      <c r="W30" s="622"/>
      <c r="X30" s="622"/>
      <c r="Y30" s="623"/>
      <c r="Z30" s="659">
        <v>19.399999999999999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12596117</v>
      </c>
      <c r="CS30" s="622"/>
      <c r="CT30" s="622"/>
      <c r="CU30" s="622"/>
      <c r="CV30" s="622"/>
      <c r="CW30" s="622"/>
      <c r="CX30" s="622"/>
      <c r="CY30" s="623"/>
      <c r="CZ30" s="624">
        <v>8.1</v>
      </c>
      <c r="DA30" s="636"/>
      <c r="DB30" s="636"/>
      <c r="DC30" s="637"/>
      <c r="DD30" s="627">
        <v>12359122</v>
      </c>
      <c r="DE30" s="622"/>
      <c r="DF30" s="622"/>
      <c r="DG30" s="622"/>
      <c r="DH30" s="622"/>
      <c r="DI30" s="622"/>
      <c r="DJ30" s="622"/>
      <c r="DK30" s="623"/>
      <c r="DL30" s="627">
        <v>12359122</v>
      </c>
      <c r="DM30" s="622"/>
      <c r="DN30" s="622"/>
      <c r="DO30" s="622"/>
      <c r="DP30" s="622"/>
      <c r="DQ30" s="622"/>
      <c r="DR30" s="622"/>
      <c r="DS30" s="622"/>
      <c r="DT30" s="622"/>
      <c r="DU30" s="622"/>
      <c r="DV30" s="623"/>
      <c r="DW30" s="624">
        <v>15.4</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v>2877</v>
      </c>
      <c r="S31" s="622"/>
      <c r="T31" s="622"/>
      <c r="U31" s="622"/>
      <c r="V31" s="622"/>
      <c r="W31" s="622"/>
      <c r="X31" s="622"/>
      <c r="Y31" s="623"/>
      <c r="Z31" s="659">
        <v>0</v>
      </c>
      <c r="AA31" s="659"/>
      <c r="AB31" s="659"/>
      <c r="AC31" s="659"/>
      <c r="AD31" s="660">
        <v>2877</v>
      </c>
      <c r="AE31" s="660"/>
      <c r="AF31" s="660"/>
      <c r="AG31" s="660"/>
      <c r="AH31" s="660"/>
      <c r="AI31" s="660"/>
      <c r="AJ31" s="660"/>
      <c r="AK31" s="660"/>
      <c r="AL31" s="624">
        <v>0</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97.2</v>
      </c>
      <c r="BN31" s="684"/>
      <c r="BO31" s="684"/>
      <c r="BP31" s="684"/>
      <c r="BQ31" s="686"/>
      <c r="BR31" s="683">
        <v>99.2</v>
      </c>
      <c r="BS31" s="684"/>
      <c r="BT31" s="684"/>
      <c r="BU31" s="684"/>
      <c r="BV31" s="684"/>
      <c r="BW31" s="684"/>
      <c r="BX31" s="685">
        <v>97.1</v>
      </c>
      <c r="BY31" s="684"/>
      <c r="BZ31" s="684"/>
      <c r="CA31" s="684"/>
      <c r="CB31" s="686"/>
      <c r="CD31" s="642"/>
      <c r="CE31" s="643"/>
      <c r="CF31" s="618" t="s">
        <v>300</v>
      </c>
      <c r="CG31" s="619"/>
      <c r="CH31" s="619"/>
      <c r="CI31" s="619"/>
      <c r="CJ31" s="619"/>
      <c r="CK31" s="619"/>
      <c r="CL31" s="619"/>
      <c r="CM31" s="619"/>
      <c r="CN31" s="619"/>
      <c r="CO31" s="619"/>
      <c r="CP31" s="619"/>
      <c r="CQ31" s="620"/>
      <c r="CR31" s="621">
        <v>656725</v>
      </c>
      <c r="CS31" s="634"/>
      <c r="CT31" s="634"/>
      <c r="CU31" s="634"/>
      <c r="CV31" s="634"/>
      <c r="CW31" s="634"/>
      <c r="CX31" s="634"/>
      <c r="CY31" s="635"/>
      <c r="CZ31" s="624">
        <v>0.4</v>
      </c>
      <c r="DA31" s="636"/>
      <c r="DB31" s="636"/>
      <c r="DC31" s="637"/>
      <c r="DD31" s="627">
        <v>656723</v>
      </c>
      <c r="DE31" s="634"/>
      <c r="DF31" s="634"/>
      <c r="DG31" s="634"/>
      <c r="DH31" s="634"/>
      <c r="DI31" s="634"/>
      <c r="DJ31" s="634"/>
      <c r="DK31" s="635"/>
      <c r="DL31" s="627">
        <v>656723</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10763499</v>
      </c>
      <c r="S32" s="622"/>
      <c r="T32" s="622"/>
      <c r="U32" s="622"/>
      <c r="V32" s="622"/>
      <c r="W32" s="622"/>
      <c r="X32" s="622"/>
      <c r="Y32" s="623"/>
      <c r="Z32" s="659">
        <v>6.8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99.4</v>
      </c>
      <c r="BH32" s="634"/>
      <c r="BI32" s="634"/>
      <c r="BJ32" s="634"/>
      <c r="BK32" s="634"/>
      <c r="BL32" s="634"/>
      <c r="BM32" s="625">
        <v>98.1</v>
      </c>
      <c r="BN32" s="634"/>
      <c r="BO32" s="634"/>
      <c r="BP32" s="634"/>
      <c r="BQ32" s="657"/>
      <c r="BR32" s="687">
        <v>99.5</v>
      </c>
      <c r="BS32" s="634"/>
      <c r="BT32" s="634"/>
      <c r="BU32" s="634"/>
      <c r="BV32" s="634"/>
      <c r="BW32" s="634"/>
      <c r="BX32" s="625">
        <v>98.1</v>
      </c>
      <c r="BY32" s="634"/>
      <c r="BZ32" s="634"/>
      <c r="CA32" s="634"/>
      <c r="CB32" s="657"/>
      <c r="CD32" s="644"/>
      <c r="CE32" s="645"/>
      <c r="CF32" s="618" t="s">
        <v>304</v>
      </c>
      <c r="CG32" s="619"/>
      <c r="CH32" s="619"/>
      <c r="CI32" s="619"/>
      <c r="CJ32" s="619"/>
      <c r="CK32" s="619"/>
      <c r="CL32" s="619"/>
      <c r="CM32" s="619"/>
      <c r="CN32" s="619"/>
      <c r="CO32" s="619"/>
      <c r="CP32" s="619"/>
      <c r="CQ32" s="620"/>
      <c r="CR32" s="621">
        <v>3462</v>
      </c>
      <c r="CS32" s="622"/>
      <c r="CT32" s="622"/>
      <c r="CU32" s="622"/>
      <c r="CV32" s="622"/>
      <c r="CW32" s="622"/>
      <c r="CX32" s="622"/>
      <c r="CY32" s="623"/>
      <c r="CZ32" s="624">
        <v>0</v>
      </c>
      <c r="DA32" s="636"/>
      <c r="DB32" s="636"/>
      <c r="DC32" s="637"/>
      <c r="DD32" s="627">
        <v>3462</v>
      </c>
      <c r="DE32" s="622"/>
      <c r="DF32" s="622"/>
      <c r="DG32" s="622"/>
      <c r="DH32" s="622"/>
      <c r="DI32" s="622"/>
      <c r="DJ32" s="622"/>
      <c r="DK32" s="623"/>
      <c r="DL32" s="627">
        <v>3462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273523</v>
      </c>
      <c r="S33" s="622"/>
      <c r="T33" s="622"/>
      <c r="U33" s="622"/>
      <c r="V33" s="622"/>
      <c r="W33" s="622"/>
      <c r="X33" s="622"/>
      <c r="Y33" s="623"/>
      <c r="Z33" s="659">
        <v>0.2</v>
      </c>
      <c r="AA33" s="659"/>
      <c r="AB33" s="659"/>
      <c r="AC33" s="659"/>
      <c r="AD33" s="660">
        <v>124237</v>
      </c>
      <c r="AE33" s="660"/>
      <c r="AF33" s="660"/>
      <c r="AG33" s="660"/>
      <c r="AH33" s="660"/>
      <c r="AI33" s="660"/>
      <c r="AJ33" s="660"/>
      <c r="AK33" s="660"/>
      <c r="AL33" s="624">
        <v>0.2</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v>
      </c>
      <c r="BH33" s="606"/>
      <c r="BI33" s="606"/>
      <c r="BJ33" s="606"/>
      <c r="BK33" s="606"/>
      <c r="BL33" s="606"/>
      <c r="BM33" s="652">
        <v>96.1</v>
      </c>
      <c r="BN33" s="606"/>
      <c r="BO33" s="606"/>
      <c r="BP33" s="606"/>
      <c r="BQ33" s="669"/>
      <c r="BR33" s="682">
        <v>98.9</v>
      </c>
      <c r="BS33" s="606"/>
      <c r="BT33" s="606"/>
      <c r="BU33" s="606"/>
      <c r="BV33" s="606"/>
      <c r="BW33" s="606"/>
      <c r="BX33" s="652">
        <v>95.7</v>
      </c>
      <c r="BY33" s="606"/>
      <c r="BZ33" s="606"/>
      <c r="CA33" s="606"/>
      <c r="CB33" s="669"/>
      <c r="CD33" s="618" t="s">
        <v>307</v>
      </c>
      <c r="CE33" s="619"/>
      <c r="CF33" s="619"/>
      <c r="CG33" s="619"/>
      <c r="CH33" s="619"/>
      <c r="CI33" s="619"/>
      <c r="CJ33" s="619"/>
      <c r="CK33" s="619"/>
      <c r="CL33" s="619"/>
      <c r="CM33" s="619"/>
      <c r="CN33" s="619"/>
      <c r="CO33" s="619"/>
      <c r="CP33" s="619"/>
      <c r="CQ33" s="620"/>
      <c r="CR33" s="621">
        <v>58309826</v>
      </c>
      <c r="CS33" s="634"/>
      <c r="CT33" s="634"/>
      <c r="CU33" s="634"/>
      <c r="CV33" s="634"/>
      <c r="CW33" s="634"/>
      <c r="CX33" s="634"/>
      <c r="CY33" s="635"/>
      <c r="CZ33" s="624">
        <v>37.6</v>
      </c>
      <c r="DA33" s="636"/>
      <c r="DB33" s="636"/>
      <c r="DC33" s="637"/>
      <c r="DD33" s="627">
        <v>42025161</v>
      </c>
      <c r="DE33" s="634"/>
      <c r="DF33" s="634"/>
      <c r="DG33" s="634"/>
      <c r="DH33" s="634"/>
      <c r="DI33" s="634"/>
      <c r="DJ33" s="634"/>
      <c r="DK33" s="635"/>
      <c r="DL33" s="627">
        <v>30891575</v>
      </c>
      <c r="DM33" s="634"/>
      <c r="DN33" s="634"/>
      <c r="DO33" s="634"/>
      <c r="DP33" s="634"/>
      <c r="DQ33" s="634"/>
      <c r="DR33" s="634"/>
      <c r="DS33" s="634"/>
      <c r="DT33" s="634"/>
      <c r="DU33" s="634"/>
      <c r="DV33" s="635"/>
      <c r="DW33" s="624">
        <v>38.4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2173279</v>
      </c>
      <c r="S34" s="622"/>
      <c r="T34" s="622"/>
      <c r="U34" s="622"/>
      <c r="V34" s="622"/>
      <c r="W34" s="622"/>
      <c r="X34" s="622"/>
      <c r="Y34" s="623"/>
      <c r="Z34" s="659">
        <v>1.4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19737662</v>
      </c>
      <c r="CS34" s="622"/>
      <c r="CT34" s="622"/>
      <c r="CU34" s="622"/>
      <c r="CV34" s="622"/>
      <c r="CW34" s="622"/>
      <c r="CX34" s="622"/>
      <c r="CY34" s="623"/>
      <c r="CZ34" s="624">
        <v>12.7</v>
      </c>
      <c r="DA34" s="636"/>
      <c r="DB34" s="636"/>
      <c r="DC34" s="637"/>
      <c r="DD34" s="627">
        <v>14841195</v>
      </c>
      <c r="DE34" s="622"/>
      <c r="DF34" s="622"/>
      <c r="DG34" s="622"/>
      <c r="DH34" s="622"/>
      <c r="DI34" s="622"/>
      <c r="DJ34" s="622"/>
      <c r="DK34" s="623"/>
      <c r="DL34" s="627">
        <v>12825852</v>
      </c>
      <c r="DM34" s="622"/>
      <c r="DN34" s="622"/>
      <c r="DO34" s="622"/>
      <c r="DP34" s="622"/>
      <c r="DQ34" s="622"/>
      <c r="DR34" s="622"/>
      <c r="DS34" s="622"/>
      <c r="DT34" s="622"/>
      <c r="DU34" s="622"/>
      <c r="DV34" s="623"/>
      <c r="DW34" s="624">
        <v>15.9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5259448</v>
      </c>
      <c r="S35" s="622"/>
      <c r="T35" s="622"/>
      <c r="U35" s="622"/>
      <c r="V35" s="622"/>
      <c r="W35" s="622"/>
      <c r="X35" s="622"/>
      <c r="Y35" s="623"/>
      <c r="Z35" s="659">
        <v>3.3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2908405</v>
      </c>
      <c r="CS35" s="634"/>
      <c r="CT35" s="634"/>
      <c r="CU35" s="634"/>
      <c r="CV35" s="634"/>
      <c r="CW35" s="634"/>
      <c r="CX35" s="634"/>
      <c r="CY35" s="635"/>
      <c r="CZ35" s="624">
        <v>1.9</v>
      </c>
      <c r="DA35" s="636"/>
      <c r="DB35" s="636"/>
      <c r="DC35" s="637"/>
      <c r="DD35" s="627">
        <v>2727484</v>
      </c>
      <c r="DE35" s="634"/>
      <c r="DF35" s="634"/>
      <c r="DG35" s="634"/>
      <c r="DH35" s="634"/>
      <c r="DI35" s="634"/>
      <c r="DJ35" s="634"/>
      <c r="DK35" s="635"/>
      <c r="DL35" s="627">
        <v>1548136</v>
      </c>
      <c r="DM35" s="634"/>
      <c r="DN35" s="634"/>
      <c r="DO35" s="634"/>
      <c r="DP35" s="634"/>
      <c r="DQ35" s="634"/>
      <c r="DR35" s="634"/>
      <c r="DS35" s="634"/>
      <c r="DT35" s="634"/>
      <c r="DU35" s="634"/>
      <c r="DV35" s="635"/>
      <c r="DW35" s="624">
        <v>1.9</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2911364</v>
      </c>
      <c r="S36" s="622"/>
      <c r="T36" s="622"/>
      <c r="U36" s="622"/>
      <c r="V36" s="622"/>
      <c r="W36" s="622"/>
      <c r="X36" s="622"/>
      <c r="Y36" s="623"/>
      <c r="Z36" s="659">
        <v>1.9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17970247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417577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13061556</v>
      </c>
      <c r="CS36" s="622"/>
      <c r="CT36" s="622"/>
      <c r="CU36" s="622"/>
      <c r="CV36" s="622"/>
      <c r="CW36" s="622"/>
      <c r="CX36" s="622"/>
      <c r="CY36" s="623"/>
      <c r="CZ36" s="624">
        <v>8.4</v>
      </c>
      <c r="DA36" s="636"/>
      <c r="DB36" s="636"/>
      <c r="DC36" s="637"/>
      <c r="DD36" s="627">
        <v>11118671</v>
      </c>
      <c r="DE36" s="622"/>
      <c r="DF36" s="622"/>
      <c r="DG36" s="622"/>
      <c r="DH36" s="622"/>
      <c r="DI36" s="622"/>
      <c r="DJ36" s="622"/>
      <c r="DK36" s="623"/>
      <c r="DL36" s="627">
        <v>6052726</v>
      </c>
      <c r="DM36" s="622"/>
      <c r="DN36" s="622"/>
      <c r="DO36" s="622"/>
      <c r="DP36" s="622"/>
      <c r="DQ36" s="622"/>
      <c r="DR36" s="622"/>
      <c r="DS36" s="622"/>
      <c r="DT36" s="622"/>
      <c r="DU36" s="622"/>
      <c r="DV36" s="623"/>
      <c r="DW36" s="624">
        <v>7.5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9042260</v>
      </c>
      <c r="S37" s="622"/>
      <c r="T37" s="622"/>
      <c r="U37" s="622"/>
      <c r="V37" s="622"/>
      <c r="W37" s="622"/>
      <c r="X37" s="622"/>
      <c r="Y37" s="623"/>
      <c r="Z37" s="659">
        <v>5.7</v>
      </c>
      <c r="AA37" s="659"/>
      <c r="AB37" s="659"/>
      <c r="AC37" s="659"/>
      <c r="AD37" s="660">
        <v>246049</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4511206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-112904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67560</v>
      </c>
      <c r="CS37" s="634"/>
      <c r="CT37" s="634"/>
      <c r="CU37" s="634"/>
      <c r="CV37" s="634"/>
      <c r="CW37" s="634"/>
      <c r="CX37" s="634"/>
      <c r="CY37" s="635"/>
      <c r="CZ37" s="624">
        <v>0</v>
      </c>
      <c r="DA37" s="636"/>
      <c r="DB37" s="636"/>
      <c r="DC37" s="637"/>
      <c r="DD37" s="627">
        <v>67560</v>
      </c>
      <c r="DE37" s="634"/>
      <c r="DF37" s="634"/>
      <c r="DG37" s="634"/>
      <c r="DH37" s="634"/>
      <c r="DI37" s="634"/>
      <c r="DJ37" s="634"/>
      <c r="DK37" s="635"/>
      <c r="DL37" s="627">
        <v>67560</v>
      </c>
      <c r="DM37" s="634"/>
      <c r="DN37" s="634"/>
      <c r="DO37" s="634"/>
      <c r="DP37" s="634"/>
      <c r="DQ37" s="634"/>
      <c r="DR37" s="634"/>
      <c r="DS37" s="634"/>
      <c r="DT37" s="634"/>
      <c r="DU37" s="634"/>
      <c r="DV37" s="635"/>
      <c r="DW37" s="624">
        <v>0.1</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12123790</v>
      </c>
      <c r="S38" s="622"/>
      <c r="T38" s="622"/>
      <c r="U38" s="622"/>
      <c r="V38" s="622"/>
      <c r="W38" s="622"/>
      <c r="X38" s="622"/>
      <c r="Y38" s="623"/>
      <c r="Z38" s="659">
        <v>7.7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519866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34856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12939175</v>
      </c>
      <c r="CS38" s="622"/>
      <c r="CT38" s="622"/>
      <c r="CU38" s="622"/>
      <c r="CV38" s="622"/>
      <c r="CW38" s="622"/>
      <c r="CX38" s="622"/>
      <c r="CY38" s="623"/>
      <c r="CZ38" s="624">
        <v>8.3000000000000007</v>
      </c>
      <c r="DA38" s="636"/>
      <c r="DB38" s="636"/>
      <c r="DC38" s="637"/>
      <c r="DD38" s="627">
        <v>10691554</v>
      </c>
      <c r="DE38" s="622"/>
      <c r="DF38" s="622"/>
      <c r="DG38" s="622"/>
      <c r="DH38" s="622"/>
      <c r="DI38" s="622"/>
      <c r="DJ38" s="622"/>
      <c r="DK38" s="623"/>
      <c r="DL38" s="627">
        <v>9471748</v>
      </c>
      <c r="DM38" s="622"/>
      <c r="DN38" s="622"/>
      <c r="DO38" s="622"/>
      <c r="DP38" s="622"/>
      <c r="DQ38" s="622"/>
      <c r="DR38" s="622"/>
      <c r="DS38" s="622"/>
      <c r="DT38" s="622"/>
      <c r="DU38" s="622"/>
      <c r="DV38" s="623"/>
      <c r="DW38" s="624">
        <v>11.8</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408278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48647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1594223</v>
      </c>
      <c r="CS39" s="634"/>
      <c r="CT39" s="634"/>
      <c r="CU39" s="634"/>
      <c r="CV39" s="634"/>
      <c r="CW39" s="634"/>
      <c r="CX39" s="634"/>
      <c r="CY39" s="635"/>
      <c r="CZ39" s="624">
        <v>1</v>
      </c>
      <c r="DA39" s="636"/>
      <c r="DB39" s="636"/>
      <c r="DC39" s="637"/>
      <c r="DD39" s="627">
        <v>1587143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818600</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197200</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8068805</v>
      </c>
      <c r="CS40" s="622"/>
      <c r="CT40" s="622"/>
      <c r="CU40" s="622"/>
      <c r="CV40" s="622"/>
      <c r="CW40" s="622"/>
      <c r="CX40" s="622"/>
      <c r="CY40" s="623"/>
      <c r="CZ40" s="624">
        <v>5.2</v>
      </c>
      <c r="DA40" s="636"/>
      <c r="DB40" s="636"/>
      <c r="DC40" s="637"/>
      <c r="DD40" s="627">
        <v>1059114</v>
      </c>
      <c r="DE40" s="622"/>
      <c r="DF40" s="622"/>
      <c r="DG40" s="622"/>
      <c r="DH40" s="622"/>
      <c r="DI40" s="622"/>
      <c r="DJ40" s="622"/>
      <c r="DK40" s="623"/>
      <c r="DL40" s="627">
        <v>993113</v>
      </c>
      <c r="DM40" s="622"/>
      <c r="DN40" s="622"/>
      <c r="DO40" s="622"/>
      <c r="DP40" s="622"/>
      <c r="DQ40" s="622"/>
      <c r="DR40" s="622"/>
      <c r="DS40" s="622"/>
      <c r="DT40" s="622"/>
      <c r="DU40" s="622"/>
      <c r="DV40" s="623"/>
      <c r="DW40" s="624">
        <v>1.2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157284780</v>
      </c>
      <c r="S41" s="646"/>
      <c r="T41" s="646"/>
      <c r="U41" s="646"/>
      <c r="V41" s="646"/>
      <c r="W41" s="646"/>
      <c r="X41" s="646"/>
      <c r="Y41" s="649"/>
      <c r="Z41" s="650">
        <v>100</v>
      </c>
      <c r="AA41" s="650"/>
      <c r="AB41" s="650"/>
      <c r="AC41" s="650"/>
      <c r="AD41" s="651">
        <v>79656427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2574550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9759147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436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18084659</v>
      </c>
      <c r="CS42" s="634"/>
      <c r="CT42" s="634"/>
      <c r="CU42" s="634"/>
      <c r="CV42" s="634"/>
      <c r="CW42" s="634"/>
      <c r="CX42" s="634"/>
      <c r="CY42" s="635"/>
      <c r="CZ42" s="624">
        <v>11.7</v>
      </c>
      <c r="DA42" s="636"/>
      <c r="DB42" s="636"/>
      <c r="DC42" s="637"/>
      <c r="DD42" s="627">
        <v>2212177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463742</v>
      </c>
      <c r="CS43" s="634"/>
      <c r="CT43" s="634"/>
      <c r="CU43" s="634"/>
      <c r="CV43" s="634"/>
      <c r="CW43" s="634"/>
      <c r="CX43" s="634"/>
      <c r="CY43" s="635"/>
      <c r="CZ43" s="624">
        <v>0.3</v>
      </c>
      <c r="DA43" s="636"/>
      <c r="DB43" s="636"/>
      <c r="DC43" s="637"/>
      <c r="DD43" s="627">
        <v>463716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17286562</v>
      </c>
      <c r="CS44" s="622"/>
      <c r="CT44" s="622"/>
      <c r="CU44" s="622"/>
      <c r="CV44" s="622"/>
      <c r="CW44" s="622"/>
      <c r="CX44" s="622"/>
      <c r="CY44" s="623"/>
      <c r="CZ44" s="624">
        <v>11.2</v>
      </c>
      <c r="DA44" s="625"/>
      <c r="DB44" s="625"/>
      <c r="DC44" s="626"/>
      <c r="DD44" s="627">
        <v>2209211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6828845</v>
      </c>
      <c r="CS45" s="634"/>
      <c r="CT45" s="634"/>
      <c r="CU45" s="634"/>
      <c r="CV45" s="634"/>
      <c r="CW45" s="634"/>
      <c r="CX45" s="634"/>
      <c r="CY45" s="635"/>
      <c r="CZ45" s="624">
        <v>4.4000000000000004</v>
      </c>
      <c r="DA45" s="636"/>
      <c r="DB45" s="636"/>
      <c r="DC45" s="637"/>
      <c r="DD45" s="627">
        <v>428688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9831479</v>
      </c>
      <c r="CS46" s="622"/>
      <c r="CT46" s="622"/>
      <c r="CU46" s="622"/>
      <c r="CV46" s="622"/>
      <c r="CW46" s="622"/>
      <c r="CX46" s="622"/>
      <c r="CY46" s="623"/>
      <c r="CZ46" s="624">
        <v>6.3</v>
      </c>
      <c r="DA46" s="625"/>
      <c r="DB46" s="625"/>
      <c r="DC46" s="626"/>
      <c r="DD46" s="627">
        <v>1761405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798097</v>
      </c>
      <c r="CS47" s="634"/>
      <c r="CT47" s="634"/>
      <c r="CU47" s="634"/>
      <c r="CV47" s="634"/>
      <c r="CW47" s="634"/>
      <c r="CX47" s="634"/>
      <c r="CY47" s="635"/>
      <c r="CZ47" s="624">
        <v>0.5</v>
      </c>
      <c r="DA47" s="636"/>
      <c r="DB47" s="636"/>
      <c r="DC47" s="637"/>
      <c r="DD47" s="627">
        <v>2966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155016487</v>
      </c>
      <c r="CS49" s="606"/>
      <c r="CT49" s="606"/>
      <c r="CU49" s="606"/>
      <c r="CV49" s="606"/>
      <c r="CW49" s="606"/>
      <c r="CX49" s="606"/>
      <c r="CY49" s="607"/>
      <c r="CZ49" s="608">
        <v>100</v>
      </c>
      <c r="DA49" s="609"/>
      <c r="DB49" s="609"/>
      <c r="DC49" s="610"/>
      <c r="DD49" s="611">
        <v>93493039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I+ufde1zF5vNKHL6Ra47z4oYzLBRoRz6vRMJ0wkTnGlIUgMul9jc3l+zqxMr59x6ltjlhxk/ykOWUOQW+iv4A==" saltValue="79vLoaRY4iVhzR1U9yxa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4" t="s">
        <v>352</v>
      </c>
      <c r="B2" s="1094"/>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4"/>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5" t="s">
        <v>353</v>
      </c>
      <c r="DK2" s="1096"/>
      <c r="DL2" s="1096"/>
      <c r="DM2" s="1096"/>
      <c r="DN2" s="1096"/>
      <c r="DO2" s="1097"/>
      <c r="DP2" s="216"/>
      <c r="DQ2" s="1095" t="s">
        <v>354</v>
      </c>
      <c r="DR2" s="1096"/>
      <c r="DS2" s="1096"/>
      <c r="DT2" s="1096"/>
      <c r="DU2" s="1096"/>
      <c r="DV2" s="1096"/>
      <c r="DW2" s="1096"/>
      <c r="DX2" s="1096"/>
      <c r="DY2" s="1096"/>
      <c r="DZ2" s="1097"/>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3" t="s">
        <v>355</v>
      </c>
      <c r="B4" s="1063"/>
      <c r="C4" s="1063"/>
      <c r="D4" s="1063"/>
      <c r="E4" s="1063"/>
      <c r="F4" s="1063"/>
      <c r="G4" s="1063"/>
      <c r="H4" s="1063"/>
      <c r="I4" s="1063"/>
      <c r="J4" s="1063"/>
      <c r="K4" s="1063"/>
      <c r="L4" s="1063"/>
      <c r="M4" s="1063"/>
      <c r="N4" s="1063"/>
      <c r="O4" s="1063"/>
      <c r="P4" s="1063"/>
      <c r="Q4" s="1063"/>
      <c r="R4" s="1063"/>
      <c r="S4" s="1063"/>
      <c r="T4" s="1063"/>
      <c r="U4" s="1063"/>
      <c r="V4" s="1063"/>
      <c r="W4" s="1063"/>
      <c r="X4" s="1063"/>
      <c r="Y4" s="1063"/>
      <c r="Z4" s="1063"/>
      <c r="AA4" s="1063"/>
      <c r="AB4" s="1063"/>
      <c r="AC4" s="1063"/>
      <c r="AD4" s="1063"/>
      <c r="AE4" s="1063"/>
      <c r="AF4" s="1063"/>
      <c r="AG4" s="1063"/>
      <c r="AH4" s="1063"/>
      <c r="AI4" s="1063"/>
      <c r="AJ4" s="1063"/>
      <c r="AK4" s="1063"/>
      <c r="AL4" s="1063"/>
      <c r="AM4" s="1063"/>
      <c r="AN4" s="1063"/>
      <c r="AO4" s="1063"/>
      <c r="AP4" s="1063"/>
      <c r="AQ4" s="1063"/>
      <c r="AR4" s="1063"/>
      <c r="AS4" s="1063"/>
      <c r="AT4" s="1063"/>
      <c r="AU4" s="1063"/>
      <c r="AV4" s="1063"/>
      <c r="AW4" s="1063"/>
      <c r="AX4" s="1063"/>
      <c r="AY4" s="1063"/>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8"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8" t="s">
        <v>371</v>
      </c>
      <c r="DH5" s="1089"/>
      <c r="DI5" s="1089"/>
      <c r="DJ5" s="1089"/>
      <c r="DK5" s="1090"/>
      <c r="DL5" s="1088" t="s">
        <v>372</v>
      </c>
      <c r="DM5" s="1089"/>
      <c r="DN5" s="1089"/>
      <c r="DO5" s="1089"/>
      <c r="DP5" s="1090"/>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9"/>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1"/>
      <c r="DH6" s="1092"/>
      <c r="DI6" s="1092"/>
      <c r="DJ6" s="1092"/>
      <c r="DK6" s="1093"/>
      <c r="DL6" s="1091"/>
      <c r="DM6" s="1092"/>
      <c r="DN6" s="1092"/>
      <c r="DO6" s="1092"/>
      <c r="DP6" s="1093"/>
      <c r="DQ6" s="1004"/>
      <c r="DR6" s="1005"/>
      <c r="DS6" s="1005"/>
      <c r="DT6" s="1005"/>
      <c r="DU6" s="1006"/>
      <c r="DV6" s="1004"/>
      <c r="DW6" s="1005"/>
      <c r="DX6" s="1005"/>
      <c r="DY6" s="1005"/>
      <c r="DZ6" s="1016"/>
      <c r="EA6" s="222"/>
    </row>
    <row r="7" spans="1:131" s="223" customFormat="1" ht="26.25" customHeight="1" thickTop="1" x14ac:dyDescent="0.2">
      <c r="A7" s="224">
        <v>1</v>
      </c>
      <c r="B7" s="1051" t="s">
        <v>374</v>
      </c>
      <c r="C7" s="1052"/>
      <c r="D7" s="1052"/>
      <c r="E7" s="1052"/>
      <c r="F7" s="1052"/>
      <c r="G7" s="1052"/>
      <c r="H7" s="1052"/>
      <c r="I7" s="1052"/>
      <c r="J7" s="1052"/>
      <c r="K7" s="1052"/>
      <c r="L7" s="1052"/>
      <c r="M7" s="1052"/>
      <c r="N7" s="1052"/>
      <c r="O7" s="1052"/>
      <c r="P7" s="1053"/>
      <c r="Q7" s="1106">
        <v>154583</v>
      </c>
      <c r="R7" s="1107"/>
      <c r="S7" s="1107"/>
      <c r="T7" s="1107"/>
      <c r="U7" s="1107"/>
      <c r="V7" s="1107">
        <v>152675</v>
      </c>
      <c r="W7" s="1107"/>
      <c r="X7" s="1107"/>
      <c r="Y7" s="1107"/>
      <c r="Z7" s="1107"/>
      <c r="AA7" s="1107">
        <v>1908</v>
      </c>
      <c r="AB7" s="1107"/>
      <c r="AC7" s="1107"/>
      <c r="AD7" s="1107"/>
      <c r="AE7" s="1108"/>
      <c r="AF7" s="1109">
        <v>1472</v>
      </c>
      <c r="AG7" s="1110"/>
      <c r="AH7" s="1110"/>
      <c r="AI7" s="1110"/>
      <c r="AJ7" s="1111"/>
      <c r="AK7" s="1112">
        <v>5283</v>
      </c>
      <c r="AL7" s="1113"/>
      <c r="AM7" s="1113"/>
      <c r="AN7" s="1113"/>
      <c r="AO7" s="1113"/>
      <c r="AP7" s="1113">
        <v>144439</v>
      </c>
      <c r="AQ7" s="1113"/>
      <c r="AR7" s="1113"/>
      <c r="AS7" s="1113"/>
      <c r="AT7" s="1113"/>
      <c r="AU7" s="1114"/>
      <c r="AV7" s="1114"/>
      <c r="AW7" s="1114"/>
      <c r="AX7" s="1114"/>
      <c r="AY7" s="1115"/>
      <c r="AZ7" s="220"/>
      <c r="BA7" s="220"/>
      <c r="BB7" s="220"/>
      <c r="BC7" s="220"/>
      <c r="BD7" s="220"/>
      <c r="BE7" s="221"/>
      <c r="BF7" s="221"/>
      <c r="BG7" s="221"/>
      <c r="BH7" s="221"/>
      <c r="BI7" s="221"/>
      <c r="BJ7" s="221"/>
      <c r="BK7" s="221"/>
      <c r="BL7" s="221"/>
      <c r="BM7" s="221"/>
      <c r="BN7" s="221"/>
      <c r="BO7" s="221"/>
      <c r="BP7" s="221"/>
      <c r="BQ7" s="224">
        <v>1</v>
      </c>
      <c r="BR7" s="225"/>
      <c r="BS7" s="1103" t="s">
        <v>568</v>
      </c>
      <c r="BT7" s="1104"/>
      <c r="BU7" s="1104"/>
      <c r="BV7" s="1104"/>
      <c r="BW7" s="1104"/>
      <c r="BX7" s="1104"/>
      <c r="BY7" s="1104"/>
      <c r="BZ7" s="1104"/>
      <c r="CA7" s="1104"/>
      <c r="CB7" s="1104"/>
      <c r="CC7" s="1104"/>
      <c r="CD7" s="1104"/>
      <c r="CE7" s="1104"/>
      <c r="CF7" s="1104"/>
      <c r="CG7" s="1116"/>
      <c r="CH7" s="1100">
        <v>-1</v>
      </c>
      <c r="CI7" s="1101"/>
      <c r="CJ7" s="1101"/>
      <c r="CK7" s="1101"/>
      <c r="CL7" s="1102"/>
      <c r="CM7" s="1100">
        <v>1710</v>
      </c>
      <c r="CN7" s="1101"/>
      <c r="CO7" s="1101"/>
      <c r="CP7" s="1101"/>
      <c r="CQ7" s="1102"/>
      <c r="CR7" s="1100">
        <v>8</v>
      </c>
      <c r="CS7" s="1101"/>
      <c r="CT7" s="1101"/>
      <c r="CU7" s="1101"/>
      <c r="CV7" s="1102"/>
      <c r="CW7" s="1100" t="s">
        <v>559</v>
      </c>
      <c r="CX7" s="1101"/>
      <c r="CY7" s="1101"/>
      <c r="CZ7" s="1101"/>
      <c r="DA7" s="1102"/>
      <c r="DB7" s="1100" t="s">
        <v>559</v>
      </c>
      <c r="DC7" s="1101"/>
      <c r="DD7" s="1101"/>
      <c r="DE7" s="1101"/>
      <c r="DF7" s="1102"/>
      <c r="DG7" s="1100" t="s">
        <v>510</v>
      </c>
      <c r="DH7" s="1101"/>
      <c r="DI7" s="1101"/>
      <c r="DJ7" s="1101"/>
      <c r="DK7" s="1102"/>
      <c r="DL7" s="1100" t="s">
        <v>510</v>
      </c>
      <c r="DM7" s="1101"/>
      <c r="DN7" s="1101"/>
      <c r="DO7" s="1101"/>
      <c r="DP7" s="1102"/>
      <c r="DQ7" s="1100" t="s">
        <v>510</v>
      </c>
      <c r="DR7" s="1101"/>
      <c r="DS7" s="1101"/>
      <c r="DT7" s="1101"/>
      <c r="DU7" s="1102"/>
      <c r="DV7" s="1103"/>
      <c r="DW7" s="1104"/>
      <c r="DX7" s="1104"/>
      <c r="DY7" s="1104"/>
      <c r="DZ7" s="1105"/>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2813</v>
      </c>
      <c r="R8" s="1039"/>
      <c r="S8" s="1039"/>
      <c r="T8" s="1039"/>
      <c r="U8" s="1039"/>
      <c r="V8" s="1039">
        <v>2462</v>
      </c>
      <c r="W8" s="1039"/>
      <c r="X8" s="1039"/>
      <c r="Y8" s="1039"/>
      <c r="Z8" s="1039"/>
      <c r="AA8" s="1039">
        <v>351</v>
      </c>
      <c r="AB8" s="1039"/>
      <c r="AC8" s="1039"/>
      <c r="AD8" s="1039"/>
      <c r="AE8" s="1040"/>
      <c r="AF8" s="1035">
        <v>351</v>
      </c>
      <c r="AG8" s="1036"/>
      <c r="AH8" s="1036"/>
      <c r="AI8" s="1036"/>
      <c r="AJ8" s="1037"/>
      <c r="AK8" s="1084">
        <v>1217</v>
      </c>
      <c r="AL8" s="1085"/>
      <c r="AM8" s="1085"/>
      <c r="AN8" s="1085"/>
      <c r="AO8" s="1085"/>
      <c r="AP8" s="1041" t="s">
        <v>558</v>
      </c>
      <c r="AQ8" s="1041"/>
      <c r="AR8" s="1041"/>
      <c r="AS8" s="1041"/>
      <c r="AT8" s="1041"/>
      <c r="AU8" s="1086"/>
      <c r="AV8" s="1086"/>
      <c r="AW8" s="1086"/>
      <c r="AX8" s="1086"/>
      <c r="AY8" s="1087"/>
      <c r="AZ8" s="220"/>
      <c r="BA8" s="220"/>
      <c r="BB8" s="220"/>
      <c r="BC8" s="220"/>
      <c r="BD8" s="220"/>
      <c r="BE8" s="221"/>
      <c r="BF8" s="221"/>
      <c r="BG8" s="221"/>
      <c r="BH8" s="221"/>
      <c r="BI8" s="221"/>
      <c r="BJ8" s="221"/>
      <c r="BK8" s="221"/>
      <c r="BL8" s="221"/>
      <c r="BM8" s="221"/>
      <c r="BN8" s="221"/>
      <c r="BO8" s="221"/>
      <c r="BP8" s="221"/>
      <c r="BQ8" s="226">
        <v>2</v>
      </c>
      <c r="BR8" s="227"/>
      <c r="BS8" s="992" t="s">
        <v>569</v>
      </c>
      <c r="BT8" s="993"/>
      <c r="BU8" s="993"/>
      <c r="BV8" s="993"/>
      <c r="BW8" s="993"/>
      <c r="BX8" s="993"/>
      <c r="BY8" s="993"/>
      <c r="BZ8" s="993"/>
      <c r="CA8" s="993"/>
      <c r="CB8" s="993"/>
      <c r="CC8" s="993"/>
      <c r="CD8" s="993"/>
      <c r="CE8" s="993"/>
      <c r="CF8" s="993"/>
      <c r="CG8" s="1014"/>
      <c r="CH8" s="989">
        <v>26</v>
      </c>
      <c r="CI8" s="990"/>
      <c r="CJ8" s="990"/>
      <c r="CK8" s="990"/>
      <c r="CL8" s="991"/>
      <c r="CM8" s="989">
        <v>29</v>
      </c>
      <c r="CN8" s="990"/>
      <c r="CO8" s="990"/>
      <c r="CP8" s="990"/>
      <c r="CQ8" s="991"/>
      <c r="CR8" s="989">
        <v>235</v>
      </c>
      <c r="CS8" s="990"/>
      <c r="CT8" s="990"/>
      <c r="CU8" s="990"/>
      <c r="CV8" s="991"/>
      <c r="CW8" s="989" t="s">
        <v>559</v>
      </c>
      <c r="CX8" s="990"/>
      <c r="CY8" s="990"/>
      <c r="CZ8" s="990"/>
      <c r="DA8" s="991"/>
      <c r="DB8" s="989">
        <v>12</v>
      </c>
      <c r="DC8" s="990"/>
      <c r="DD8" s="990"/>
      <c r="DE8" s="990"/>
      <c r="DF8" s="991"/>
      <c r="DG8" s="989" t="s">
        <v>510</v>
      </c>
      <c r="DH8" s="990"/>
      <c r="DI8" s="990"/>
      <c r="DJ8" s="990"/>
      <c r="DK8" s="991"/>
      <c r="DL8" s="989" t="s">
        <v>510</v>
      </c>
      <c r="DM8" s="990"/>
      <c r="DN8" s="990"/>
      <c r="DO8" s="990"/>
      <c r="DP8" s="991"/>
      <c r="DQ8" s="989" t="s">
        <v>510</v>
      </c>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203</v>
      </c>
      <c r="R9" s="1039"/>
      <c r="S9" s="1039"/>
      <c r="T9" s="1039"/>
      <c r="U9" s="1039"/>
      <c r="V9" s="1039">
        <v>201</v>
      </c>
      <c r="W9" s="1039"/>
      <c r="X9" s="1039"/>
      <c r="Y9" s="1039"/>
      <c r="Z9" s="1039"/>
      <c r="AA9" s="1039">
        <v>2</v>
      </c>
      <c r="AB9" s="1039"/>
      <c r="AC9" s="1039"/>
      <c r="AD9" s="1039"/>
      <c r="AE9" s="1040"/>
      <c r="AF9" s="1035">
        <v>2</v>
      </c>
      <c r="AG9" s="1036"/>
      <c r="AH9" s="1036"/>
      <c r="AI9" s="1036"/>
      <c r="AJ9" s="1037"/>
      <c r="AK9" s="1084">
        <v>142</v>
      </c>
      <c r="AL9" s="1085"/>
      <c r="AM9" s="1085"/>
      <c r="AN9" s="1085"/>
      <c r="AO9" s="1085"/>
      <c r="AP9" s="1085">
        <v>872</v>
      </c>
      <c r="AQ9" s="1085"/>
      <c r="AR9" s="1085"/>
      <c r="AS9" s="1085"/>
      <c r="AT9" s="1085"/>
      <c r="AU9" s="1086"/>
      <c r="AV9" s="1086"/>
      <c r="AW9" s="1086"/>
      <c r="AX9" s="1086"/>
      <c r="AY9" s="1087"/>
      <c r="AZ9" s="220"/>
      <c r="BA9" s="220"/>
      <c r="BB9" s="220"/>
      <c r="BC9" s="220"/>
      <c r="BD9" s="220"/>
      <c r="BE9" s="221"/>
      <c r="BF9" s="221"/>
      <c r="BG9" s="221"/>
      <c r="BH9" s="221"/>
      <c r="BI9" s="221"/>
      <c r="BJ9" s="221"/>
      <c r="BK9" s="221"/>
      <c r="BL9" s="221"/>
      <c r="BM9" s="221"/>
      <c r="BN9" s="221"/>
      <c r="BO9" s="221"/>
      <c r="BP9" s="221"/>
      <c r="BQ9" s="226">
        <v>3</v>
      </c>
      <c r="BR9" s="227"/>
      <c r="BS9" s="992" t="s">
        <v>570</v>
      </c>
      <c r="BT9" s="993"/>
      <c r="BU9" s="993"/>
      <c r="BV9" s="993"/>
      <c r="BW9" s="993"/>
      <c r="BX9" s="993"/>
      <c r="BY9" s="993"/>
      <c r="BZ9" s="993"/>
      <c r="CA9" s="993"/>
      <c r="CB9" s="993"/>
      <c r="CC9" s="993"/>
      <c r="CD9" s="993"/>
      <c r="CE9" s="993"/>
      <c r="CF9" s="993"/>
      <c r="CG9" s="1014"/>
      <c r="CH9" s="989">
        <v>-9</v>
      </c>
      <c r="CI9" s="990"/>
      <c r="CJ9" s="990"/>
      <c r="CK9" s="990"/>
      <c r="CL9" s="991"/>
      <c r="CM9" s="989">
        <v>182</v>
      </c>
      <c r="CN9" s="990"/>
      <c r="CO9" s="990"/>
      <c r="CP9" s="990"/>
      <c r="CQ9" s="991"/>
      <c r="CR9" s="989">
        <v>20</v>
      </c>
      <c r="CS9" s="990"/>
      <c r="CT9" s="990"/>
      <c r="CU9" s="990"/>
      <c r="CV9" s="991"/>
      <c r="CW9" s="989" t="s">
        <v>559</v>
      </c>
      <c r="CX9" s="990"/>
      <c r="CY9" s="990"/>
      <c r="CZ9" s="990"/>
      <c r="DA9" s="991"/>
      <c r="DB9" s="989" t="s">
        <v>559</v>
      </c>
      <c r="DC9" s="990"/>
      <c r="DD9" s="990"/>
      <c r="DE9" s="990"/>
      <c r="DF9" s="991"/>
      <c r="DG9" s="989" t="s">
        <v>510</v>
      </c>
      <c r="DH9" s="990"/>
      <c r="DI9" s="990"/>
      <c r="DJ9" s="990"/>
      <c r="DK9" s="991"/>
      <c r="DL9" s="989" t="s">
        <v>510</v>
      </c>
      <c r="DM9" s="990"/>
      <c r="DN9" s="990"/>
      <c r="DO9" s="990"/>
      <c r="DP9" s="991"/>
      <c r="DQ9" s="989" t="s">
        <v>510</v>
      </c>
      <c r="DR9" s="990"/>
      <c r="DS9" s="990"/>
      <c r="DT9" s="990"/>
      <c r="DU9" s="991"/>
      <c r="DV9" s="992"/>
      <c r="DW9" s="993"/>
      <c r="DX9" s="993"/>
      <c r="DY9" s="993"/>
      <c r="DZ9" s="994"/>
      <c r="EA9" s="222"/>
    </row>
    <row r="10" spans="1:131" s="223" customFormat="1" ht="26.25" customHeight="1" x14ac:dyDescent="0.2">
      <c r="A10" s="226">
        <v>4</v>
      </c>
      <c r="B10" s="1030" t="s">
        <v>377</v>
      </c>
      <c r="C10" s="1031"/>
      <c r="D10" s="1031"/>
      <c r="E10" s="1031"/>
      <c r="F10" s="1031"/>
      <c r="G10" s="1031"/>
      <c r="H10" s="1031"/>
      <c r="I10" s="1031"/>
      <c r="J10" s="1031"/>
      <c r="K10" s="1031"/>
      <c r="L10" s="1031"/>
      <c r="M10" s="1031"/>
      <c r="N10" s="1031"/>
      <c r="O10" s="1031"/>
      <c r="P10" s="1032"/>
      <c r="Q10" s="1038">
        <v>96</v>
      </c>
      <c r="R10" s="1039"/>
      <c r="S10" s="1039"/>
      <c r="T10" s="1039"/>
      <c r="U10" s="1039"/>
      <c r="V10" s="1039">
        <v>89</v>
      </c>
      <c r="W10" s="1039"/>
      <c r="X10" s="1039"/>
      <c r="Y10" s="1039"/>
      <c r="Z10" s="1039"/>
      <c r="AA10" s="1039">
        <v>7</v>
      </c>
      <c r="AB10" s="1039"/>
      <c r="AC10" s="1039"/>
      <c r="AD10" s="1039"/>
      <c r="AE10" s="1040"/>
      <c r="AF10" s="1035">
        <v>7</v>
      </c>
      <c r="AG10" s="1036"/>
      <c r="AH10" s="1036"/>
      <c r="AI10" s="1036"/>
      <c r="AJ10" s="1037"/>
      <c r="AK10" s="1084">
        <v>28</v>
      </c>
      <c r="AL10" s="1085"/>
      <c r="AM10" s="1085"/>
      <c r="AN10" s="1085"/>
      <c r="AO10" s="1085"/>
      <c r="AP10" s="1041" t="s">
        <v>558</v>
      </c>
      <c r="AQ10" s="1041"/>
      <c r="AR10" s="1041"/>
      <c r="AS10" s="1041"/>
      <c r="AT10" s="1041"/>
      <c r="AU10" s="1086"/>
      <c r="AV10" s="1086"/>
      <c r="AW10" s="1086"/>
      <c r="AX10" s="1086"/>
      <c r="AY10" s="1087"/>
      <c r="AZ10" s="220"/>
      <c r="BA10" s="220"/>
      <c r="BB10" s="220"/>
      <c r="BC10" s="220"/>
      <c r="BD10" s="220"/>
      <c r="BE10" s="221"/>
      <c r="BF10" s="221"/>
      <c r="BG10" s="221"/>
      <c r="BH10" s="221"/>
      <c r="BI10" s="221"/>
      <c r="BJ10" s="221"/>
      <c r="BK10" s="221"/>
      <c r="BL10" s="221"/>
      <c r="BM10" s="221"/>
      <c r="BN10" s="221"/>
      <c r="BO10" s="221"/>
      <c r="BP10" s="221"/>
      <c r="BQ10" s="226">
        <v>4</v>
      </c>
      <c r="BR10" s="227"/>
      <c r="BS10" s="992" t="s">
        <v>571</v>
      </c>
      <c r="BT10" s="993"/>
      <c r="BU10" s="993"/>
      <c r="BV10" s="993"/>
      <c r="BW10" s="993"/>
      <c r="BX10" s="993"/>
      <c r="BY10" s="993"/>
      <c r="BZ10" s="993"/>
      <c r="CA10" s="993"/>
      <c r="CB10" s="993"/>
      <c r="CC10" s="993"/>
      <c r="CD10" s="993"/>
      <c r="CE10" s="993"/>
      <c r="CF10" s="993"/>
      <c r="CG10" s="1014"/>
      <c r="CH10" s="989">
        <v>5</v>
      </c>
      <c r="CI10" s="990"/>
      <c r="CJ10" s="990"/>
      <c r="CK10" s="990"/>
      <c r="CL10" s="991"/>
      <c r="CM10" s="989">
        <v>436</v>
      </c>
      <c r="CN10" s="990"/>
      <c r="CO10" s="990"/>
      <c r="CP10" s="990"/>
      <c r="CQ10" s="991"/>
      <c r="CR10" s="989">
        <v>300</v>
      </c>
      <c r="CS10" s="990"/>
      <c r="CT10" s="990"/>
      <c r="CU10" s="990"/>
      <c r="CV10" s="991"/>
      <c r="CW10" s="989">
        <v>114</v>
      </c>
      <c r="CX10" s="990"/>
      <c r="CY10" s="990"/>
      <c r="CZ10" s="990"/>
      <c r="DA10" s="991"/>
      <c r="DB10" s="989" t="s">
        <v>559</v>
      </c>
      <c r="DC10" s="990"/>
      <c r="DD10" s="990"/>
      <c r="DE10" s="990"/>
      <c r="DF10" s="991"/>
      <c r="DG10" s="989" t="s">
        <v>510</v>
      </c>
      <c r="DH10" s="990"/>
      <c r="DI10" s="990"/>
      <c r="DJ10" s="990"/>
      <c r="DK10" s="991"/>
      <c r="DL10" s="989" t="s">
        <v>510</v>
      </c>
      <c r="DM10" s="990"/>
      <c r="DN10" s="990"/>
      <c r="DO10" s="990"/>
      <c r="DP10" s="991"/>
      <c r="DQ10" s="989" t="s">
        <v>510</v>
      </c>
      <c r="DR10" s="990"/>
      <c r="DS10" s="990"/>
      <c r="DT10" s="990"/>
      <c r="DU10" s="991"/>
      <c r="DV10" s="992"/>
      <c r="DW10" s="993"/>
      <c r="DX10" s="993"/>
      <c r="DY10" s="993"/>
      <c r="DZ10" s="994"/>
      <c r="EA10" s="222"/>
    </row>
    <row r="11" spans="1:131" s="223" customFormat="1" ht="26.25" customHeight="1" x14ac:dyDescent="0.2">
      <c r="A11" s="226">
        <v>5</v>
      </c>
      <c r="B11" s="1030" t="s">
        <v>378</v>
      </c>
      <c r="C11" s="1031"/>
      <c r="D11" s="1031"/>
      <c r="E11" s="1031"/>
      <c r="F11" s="1031"/>
      <c r="G11" s="1031"/>
      <c r="H11" s="1031"/>
      <c r="I11" s="1031"/>
      <c r="J11" s="1031"/>
      <c r="K11" s="1031"/>
      <c r="L11" s="1031"/>
      <c r="M11" s="1031"/>
      <c r="N11" s="1031"/>
      <c r="O11" s="1031"/>
      <c r="P11" s="1032"/>
      <c r="Q11" s="1038">
        <v>2360</v>
      </c>
      <c r="R11" s="1039"/>
      <c r="S11" s="1039"/>
      <c r="T11" s="1039"/>
      <c r="U11" s="1039"/>
      <c r="V11" s="1039">
        <v>2360</v>
      </c>
      <c r="W11" s="1039"/>
      <c r="X11" s="1039"/>
      <c r="Y11" s="1039"/>
      <c r="Z11" s="1039"/>
      <c r="AA11" s="1039" t="s">
        <v>578</v>
      </c>
      <c r="AB11" s="1039"/>
      <c r="AC11" s="1039"/>
      <c r="AD11" s="1039"/>
      <c r="AE11" s="1040"/>
      <c r="AF11" s="1035" t="s">
        <v>122</v>
      </c>
      <c r="AG11" s="1036"/>
      <c r="AH11" s="1036"/>
      <c r="AI11" s="1036"/>
      <c r="AJ11" s="1037"/>
      <c r="AK11" s="1084" t="s">
        <v>510</v>
      </c>
      <c r="AL11" s="1085"/>
      <c r="AM11" s="1085"/>
      <c r="AN11" s="1085"/>
      <c r="AO11" s="1085"/>
      <c r="AP11" s="1085">
        <v>21813</v>
      </c>
      <c r="AQ11" s="1085"/>
      <c r="AR11" s="1085"/>
      <c r="AS11" s="1085"/>
      <c r="AT11" s="1085"/>
      <c r="AU11" s="1086"/>
      <c r="AV11" s="1086"/>
      <c r="AW11" s="1086"/>
      <c r="AX11" s="1086"/>
      <c r="AY11" s="1087"/>
      <c r="AZ11" s="220"/>
      <c r="BA11" s="220"/>
      <c r="BB11" s="220"/>
      <c r="BC11" s="220"/>
      <c r="BD11" s="220"/>
      <c r="BE11" s="221"/>
      <c r="BF11" s="221"/>
      <c r="BG11" s="221"/>
      <c r="BH11" s="221"/>
      <c r="BI11" s="221"/>
      <c r="BJ11" s="221"/>
      <c r="BK11" s="221"/>
      <c r="BL11" s="221"/>
      <c r="BM11" s="221"/>
      <c r="BN11" s="221"/>
      <c r="BO11" s="221"/>
      <c r="BP11" s="221"/>
      <c r="BQ11" s="226">
        <v>5</v>
      </c>
      <c r="BR11" s="227"/>
      <c r="BS11" s="992" t="s">
        <v>572</v>
      </c>
      <c r="BT11" s="993"/>
      <c r="BU11" s="993"/>
      <c r="BV11" s="993"/>
      <c r="BW11" s="993"/>
      <c r="BX11" s="993"/>
      <c r="BY11" s="993"/>
      <c r="BZ11" s="993"/>
      <c r="CA11" s="993"/>
      <c r="CB11" s="993"/>
      <c r="CC11" s="993"/>
      <c r="CD11" s="993"/>
      <c r="CE11" s="993"/>
      <c r="CF11" s="993"/>
      <c r="CG11" s="1014"/>
      <c r="CH11" s="989">
        <v>1</v>
      </c>
      <c r="CI11" s="990"/>
      <c r="CJ11" s="990"/>
      <c r="CK11" s="990"/>
      <c r="CL11" s="991"/>
      <c r="CM11" s="989">
        <v>-90</v>
      </c>
      <c r="CN11" s="990"/>
      <c r="CO11" s="990"/>
      <c r="CP11" s="990"/>
      <c r="CQ11" s="991"/>
      <c r="CR11" s="989">
        <v>52</v>
      </c>
      <c r="CS11" s="990"/>
      <c r="CT11" s="990"/>
      <c r="CU11" s="990"/>
      <c r="CV11" s="991"/>
      <c r="CW11" s="989" t="s">
        <v>559</v>
      </c>
      <c r="CX11" s="990"/>
      <c r="CY11" s="990"/>
      <c r="CZ11" s="990"/>
      <c r="DA11" s="991"/>
      <c r="DB11" s="989">
        <v>104</v>
      </c>
      <c r="DC11" s="990"/>
      <c r="DD11" s="990"/>
      <c r="DE11" s="990"/>
      <c r="DF11" s="991"/>
      <c r="DG11" s="989" t="s">
        <v>510</v>
      </c>
      <c r="DH11" s="990"/>
      <c r="DI11" s="990"/>
      <c r="DJ11" s="990"/>
      <c r="DK11" s="991"/>
      <c r="DL11" s="989" t="s">
        <v>510</v>
      </c>
      <c r="DM11" s="990"/>
      <c r="DN11" s="990"/>
      <c r="DO11" s="990"/>
      <c r="DP11" s="991"/>
      <c r="DQ11" s="989" t="s">
        <v>510</v>
      </c>
      <c r="DR11" s="990"/>
      <c r="DS11" s="990"/>
      <c r="DT11" s="990"/>
      <c r="DU11" s="991"/>
      <c r="DV11" s="992"/>
      <c r="DW11" s="993"/>
      <c r="DX11" s="993"/>
      <c r="DY11" s="993"/>
      <c r="DZ11" s="994"/>
      <c r="EA11" s="222"/>
    </row>
    <row r="12" spans="1:131" s="223" customFormat="1" ht="26.25" customHeight="1" x14ac:dyDescent="0.2">
      <c r="A12" s="226">
        <v>6</v>
      </c>
      <c r="B12" s="1030" t="s">
        <v>379</v>
      </c>
      <c r="C12" s="1031"/>
      <c r="D12" s="1031"/>
      <c r="E12" s="1031"/>
      <c r="F12" s="1031"/>
      <c r="G12" s="1031"/>
      <c r="H12" s="1031"/>
      <c r="I12" s="1031"/>
      <c r="J12" s="1031"/>
      <c r="K12" s="1031"/>
      <c r="L12" s="1031"/>
      <c r="M12" s="1031"/>
      <c r="N12" s="1031"/>
      <c r="O12" s="1031"/>
      <c r="P12" s="1032"/>
      <c r="Q12" s="1038">
        <v>1333</v>
      </c>
      <c r="R12" s="1039"/>
      <c r="S12" s="1039"/>
      <c r="T12" s="1039"/>
      <c r="U12" s="1039"/>
      <c r="V12" s="1039">
        <v>1332</v>
      </c>
      <c r="W12" s="1039"/>
      <c r="X12" s="1039"/>
      <c r="Y12" s="1039"/>
      <c r="Z12" s="1039"/>
      <c r="AA12" s="1039">
        <v>1</v>
      </c>
      <c r="AB12" s="1039"/>
      <c r="AC12" s="1039"/>
      <c r="AD12" s="1039"/>
      <c r="AE12" s="1040"/>
      <c r="AF12" s="1035">
        <v>1</v>
      </c>
      <c r="AG12" s="1036"/>
      <c r="AH12" s="1036"/>
      <c r="AI12" s="1036"/>
      <c r="AJ12" s="1037"/>
      <c r="AK12" s="1084">
        <v>175</v>
      </c>
      <c r="AL12" s="1085"/>
      <c r="AM12" s="1085"/>
      <c r="AN12" s="1085"/>
      <c r="AO12" s="1085"/>
      <c r="AP12" s="1041" t="s">
        <v>558</v>
      </c>
      <c r="AQ12" s="1041"/>
      <c r="AR12" s="1041"/>
      <c r="AS12" s="1041"/>
      <c r="AT12" s="1041"/>
      <c r="AU12" s="1086"/>
      <c r="AV12" s="1086"/>
      <c r="AW12" s="1086"/>
      <c r="AX12" s="1086"/>
      <c r="AY12" s="1087"/>
      <c r="AZ12" s="220"/>
      <c r="BA12" s="220"/>
      <c r="BB12" s="220"/>
      <c r="BC12" s="220"/>
      <c r="BD12" s="220"/>
      <c r="BE12" s="221"/>
      <c r="BF12" s="221"/>
      <c r="BG12" s="221"/>
      <c r="BH12" s="221"/>
      <c r="BI12" s="221"/>
      <c r="BJ12" s="221"/>
      <c r="BK12" s="221"/>
      <c r="BL12" s="221"/>
      <c r="BM12" s="221"/>
      <c r="BN12" s="221"/>
      <c r="BO12" s="221"/>
      <c r="BP12" s="221"/>
      <c r="BQ12" s="226">
        <v>6</v>
      </c>
      <c r="BR12" s="227"/>
      <c r="BS12" s="992" t="s">
        <v>573</v>
      </c>
      <c r="BT12" s="993"/>
      <c r="BU12" s="993"/>
      <c r="BV12" s="993"/>
      <c r="BW12" s="993"/>
      <c r="BX12" s="993"/>
      <c r="BY12" s="993"/>
      <c r="BZ12" s="993"/>
      <c r="CA12" s="993"/>
      <c r="CB12" s="993"/>
      <c r="CC12" s="993"/>
      <c r="CD12" s="993"/>
      <c r="CE12" s="993"/>
      <c r="CF12" s="993"/>
      <c r="CG12" s="1014"/>
      <c r="CH12" s="989" t="s">
        <v>559</v>
      </c>
      <c r="CI12" s="990"/>
      <c r="CJ12" s="990"/>
      <c r="CK12" s="990"/>
      <c r="CL12" s="991"/>
      <c r="CM12" s="989">
        <v>-60</v>
      </c>
      <c r="CN12" s="990"/>
      <c r="CO12" s="990"/>
      <c r="CP12" s="990"/>
      <c r="CQ12" s="991"/>
      <c r="CR12" s="989">
        <v>30</v>
      </c>
      <c r="CS12" s="990"/>
      <c r="CT12" s="990"/>
      <c r="CU12" s="990"/>
      <c r="CV12" s="991"/>
      <c r="CW12" s="989">
        <v>2</v>
      </c>
      <c r="CX12" s="990"/>
      <c r="CY12" s="990"/>
      <c r="CZ12" s="990"/>
      <c r="DA12" s="991"/>
      <c r="DB12" s="989">
        <v>51</v>
      </c>
      <c r="DC12" s="990"/>
      <c r="DD12" s="990"/>
      <c r="DE12" s="990"/>
      <c r="DF12" s="991"/>
      <c r="DG12" s="989" t="s">
        <v>510</v>
      </c>
      <c r="DH12" s="990"/>
      <c r="DI12" s="990"/>
      <c r="DJ12" s="990"/>
      <c r="DK12" s="991"/>
      <c r="DL12" s="989" t="s">
        <v>510</v>
      </c>
      <c r="DM12" s="990"/>
      <c r="DN12" s="990"/>
      <c r="DO12" s="990"/>
      <c r="DP12" s="991"/>
      <c r="DQ12" s="989" t="s">
        <v>510</v>
      </c>
      <c r="DR12" s="990"/>
      <c r="DS12" s="990"/>
      <c r="DT12" s="990"/>
      <c r="DU12" s="991"/>
      <c r="DV12" s="992"/>
      <c r="DW12" s="993"/>
      <c r="DX12" s="993"/>
      <c r="DY12" s="993"/>
      <c r="DZ12" s="994"/>
      <c r="EA12" s="222"/>
    </row>
    <row r="13" spans="1:131" s="223" customFormat="1" ht="26.25" customHeight="1" x14ac:dyDescent="0.2">
      <c r="A13" s="226">
        <v>7</v>
      </c>
      <c r="B13" s="1030" t="s">
        <v>380</v>
      </c>
      <c r="C13" s="1031"/>
      <c r="D13" s="1031"/>
      <c r="E13" s="1031"/>
      <c r="F13" s="1031"/>
      <c r="G13" s="1031"/>
      <c r="H13" s="1031"/>
      <c r="I13" s="1031"/>
      <c r="J13" s="1031"/>
      <c r="K13" s="1031"/>
      <c r="L13" s="1031"/>
      <c r="M13" s="1031"/>
      <c r="N13" s="1031"/>
      <c r="O13" s="1031"/>
      <c r="P13" s="1032"/>
      <c r="Q13" s="1038">
        <v>57</v>
      </c>
      <c r="R13" s="1039"/>
      <c r="S13" s="1039"/>
      <c r="T13" s="1039"/>
      <c r="U13" s="1039"/>
      <c r="V13" s="1039">
        <v>57</v>
      </c>
      <c r="W13" s="1039"/>
      <c r="X13" s="1039"/>
      <c r="Y13" s="1039"/>
      <c r="Z13" s="1039"/>
      <c r="AA13" s="1039" t="s">
        <v>559</v>
      </c>
      <c r="AB13" s="1039"/>
      <c r="AC13" s="1039"/>
      <c r="AD13" s="1039"/>
      <c r="AE13" s="1040"/>
      <c r="AF13" s="1035" t="s">
        <v>578</v>
      </c>
      <c r="AG13" s="1036"/>
      <c r="AH13" s="1036"/>
      <c r="AI13" s="1036"/>
      <c r="AJ13" s="1037"/>
      <c r="AK13" s="1084">
        <v>7</v>
      </c>
      <c r="AL13" s="1085"/>
      <c r="AM13" s="1085"/>
      <c r="AN13" s="1085"/>
      <c r="AO13" s="1085"/>
      <c r="AP13" s="1041" t="s">
        <v>558</v>
      </c>
      <c r="AQ13" s="1041"/>
      <c r="AR13" s="1041"/>
      <c r="AS13" s="1041"/>
      <c r="AT13" s="1041"/>
      <c r="AU13" s="1086"/>
      <c r="AV13" s="1086"/>
      <c r="AW13" s="1086"/>
      <c r="AX13" s="1086"/>
      <c r="AY13" s="1087"/>
      <c r="AZ13" s="220"/>
      <c r="BA13" s="220"/>
      <c r="BB13" s="220"/>
      <c r="BC13" s="220"/>
      <c r="BD13" s="220"/>
      <c r="BE13" s="221"/>
      <c r="BF13" s="221"/>
      <c r="BG13" s="221"/>
      <c r="BH13" s="221"/>
      <c r="BI13" s="221"/>
      <c r="BJ13" s="221"/>
      <c r="BK13" s="221"/>
      <c r="BL13" s="221"/>
      <c r="BM13" s="221"/>
      <c r="BN13" s="221"/>
      <c r="BO13" s="221"/>
      <c r="BP13" s="221"/>
      <c r="BQ13" s="226">
        <v>7</v>
      </c>
      <c r="BR13" s="227"/>
      <c r="BS13" s="992" t="s">
        <v>574</v>
      </c>
      <c r="BT13" s="993"/>
      <c r="BU13" s="993"/>
      <c r="BV13" s="993"/>
      <c r="BW13" s="993"/>
      <c r="BX13" s="993"/>
      <c r="BY13" s="993"/>
      <c r="BZ13" s="993"/>
      <c r="CA13" s="993"/>
      <c r="CB13" s="993"/>
      <c r="CC13" s="993"/>
      <c r="CD13" s="993"/>
      <c r="CE13" s="993"/>
      <c r="CF13" s="993"/>
      <c r="CG13" s="1014"/>
      <c r="CH13" s="989">
        <v>-4</v>
      </c>
      <c r="CI13" s="990"/>
      <c r="CJ13" s="990"/>
      <c r="CK13" s="990"/>
      <c r="CL13" s="991"/>
      <c r="CM13" s="989">
        <v>117</v>
      </c>
      <c r="CN13" s="990"/>
      <c r="CO13" s="990"/>
      <c r="CP13" s="990"/>
      <c r="CQ13" s="991"/>
      <c r="CR13" s="989">
        <v>30</v>
      </c>
      <c r="CS13" s="990"/>
      <c r="CT13" s="990"/>
      <c r="CU13" s="990"/>
      <c r="CV13" s="991"/>
      <c r="CW13" s="989" t="s">
        <v>559</v>
      </c>
      <c r="CX13" s="990"/>
      <c r="CY13" s="990"/>
      <c r="CZ13" s="990"/>
      <c r="DA13" s="991"/>
      <c r="DB13" s="989" t="s">
        <v>559</v>
      </c>
      <c r="DC13" s="990"/>
      <c r="DD13" s="990"/>
      <c r="DE13" s="990"/>
      <c r="DF13" s="991"/>
      <c r="DG13" s="989" t="s">
        <v>510</v>
      </c>
      <c r="DH13" s="990"/>
      <c r="DI13" s="990"/>
      <c r="DJ13" s="990"/>
      <c r="DK13" s="991"/>
      <c r="DL13" s="989" t="s">
        <v>510</v>
      </c>
      <c r="DM13" s="990"/>
      <c r="DN13" s="990"/>
      <c r="DO13" s="990"/>
      <c r="DP13" s="991"/>
      <c r="DQ13" s="989" t="s">
        <v>510</v>
      </c>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4"/>
      <c r="AL14" s="1085"/>
      <c r="AM14" s="1085"/>
      <c r="AN14" s="1085"/>
      <c r="AO14" s="1085"/>
      <c r="AP14" s="1085"/>
      <c r="AQ14" s="1085"/>
      <c r="AR14" s="1085"/>
      <c r="AS14" s="1085"/>
      <c r="AT14" s="1085"/>
      <c r="AU14" s="1086"/>
      <c r="AV14" s="1086"/>
      <c r="AW14" s="1086"/>
      <c r="AX14" s="1086"/>
      <c r="AY14" s="1087"/>
      <c r="AZ14" s="220"/>
      <c r="BA14" s="220"/>
      <c r="BB14" s="220"/>
      <c r="BC14" s="220"/>
      <c r="BD14" s="220"/>
      <c r="BE14" s="221"/>
      <c r="BF14" s="221"/>
      <c r="BG14" s="221"/>
      <c r="BH14" s="221"/>
      <c r="BI14" s="221"/>
      <c r="BJ14" s="221"/>
      <c r="BK14" s="221"/>
      <c r="BL14" s="221"/>
      <c r="BM14" s="221"/>
      <c r="BN14" s="221"/>
      <c r="BO14" s="221"/>
      <c r="BP14" s="221"/>
      <c r="BQ14" s="226">
        <v>8</v>
      </c>
      <c r="BR14" s="227"/>
      <c r="BS14" s="992" t="s">
        <v>575</v>
      </c>
      <c r="BT14" s="993"/>
      <c r="BU14" s="993"/>
      <c r="BV14" s="993"/>
      <c r="BW14" s="993"/>
      <c r="BX14" s="993"/>
      <c r="BY14" s="993"/>
      <c r="BZ14" s="993"/>
      <c r="CA14" s="993"/>
      <c r="CB14" s="993"/>
      <c r="CC14" s="993"/>
      <c r="CD14" s="993"/>
      <c r="CE14" s="993"/>
      <c r="CF14" s="993"/>
      <c r="CG14" s="1014"/>
      <c r="CH14" s="989">
        <v>6</v>
      </c>
      <c r="CI14" s="990"/>
      <c r="CJ14" s="990"/>
      <c r="CK14" s="990"/>
      <c r="CL14" s="991"/>
      <c r="CM14" s="989">
        <v>4008</v>
      </c>
      <c r="CN14" s="990"/>
      <c r="CO14" s="990"/>
      <c r="CP14" s="990"/>
      <c r="CQ14" s="991"/>
      <c r="CR14" s="989">
        <v>3608</v>
      </c>
      <c r="CS14" s="990"/>
      <c r="CT14" s="990"/>
      <c r="CU14" s="990"/>
      <c r="CV14" s="991"/>
      <c r="CW14" s="989">
        <v>1206</v>
      </c>
      <c r="CX14" s="990"/>
      <c r="CY14" s="990"/>
      <c r="CZ14" s="990"/>
      <c r="DA14" s="991"/>
      <c r="DB14" s="989" t="s">
        <v>559</v>
      </c>
      <c r="DC14" s="990"/>
      <c r="DD14" s="990"/>
      <c r="DE14" s="990"/>
      <c r="DF14" s="991"/>
      <c r="DG14" s="989" t="s">
        <v>510</v>
      </c>
      <c r="DH14" s="990"/>
      <c r="DI14" s="990"/>
      <c r="DJ14" s="990"/>
      <c r="DK14" s="991"/>
      <c r="DL14" s="989" t="s">
        <v>510</v>
      </c>
      <c r="DM14" s="990"/>
      <c r="DN14" s="990"/>
      <c r="DO14" s="990"/>
      <c r="DP14" s="991"/>
      <c r="DQ14" s="989" t="s">
        <v>510</v>
      </c>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4"/>
      <c r="AL15" s="1085"/>
      <c r="AM15" s="1085"/>
      <c r="AN15" s="1085"/>
      <c r="AO15" s="1085"/>
      <c r="AP15" s="1085"/>
      <c r="AQ15" s="1085"/>
      <c r="AR15" s="1085"/>
      <c r="AS15" s="1085"/>
      <c r="AT15" s="1085"/>
      <c r="AU15" s="1086"/>
      <c r="AV15" s="1086"/>
      <c r="AW15" s="1086"/>
      <c r="AX15" s="1086"/>
      <c r="AY15" s="1087"/>
      <c r="AZ15" s="220"/>
      <c r="BA15" s="220"/>
      <c r="BB15" s="220"/>
      <c r="BC15" s="220"/>
      <c r="BD15" s="220"/>
      <c r="BE15" s="221"/>
      <c r="BF15" s="221"/>
      <c r="BG15" s="221"/>
      <c r="BH15" s="221"/>
      <c r="BI15" s="221"/>
      <c r="BJ15" s="221"/>
      <c r="BK15" s="221"/>
      <c r="BL15" s="221"/>
      <c r="BM15" s="221"/>
      <c r="BN15" s="221"/>
      <c r="BO15" s="221"/>
      <c r="BP15" s="221"/>
      <c r="BQ15" s="226">
        <v>9</v>
      </c>
      <c r="BR15" s="227"/>
      <c r="BS15" s="992" t="s">
        <v>576</v>
      </c>
      <c r="BT15" s="993"/>
      <c r="BU15" s="993"/>
      <c r="BV15" s="993"/>
      <c r="BW15" s="993"/>
      <c r="BX15" s="993"/>
      <c r="BY15" s="993"/>
      <c r="BZ15" s="993"/>
      <c r="CA15" s="993"/>
      <c r="CB15" s="993"/>
      <c r="CC15" s="993"/>
      <c r="CD15" s="993"/>
      <c r="CE15" s="993"/>
      <c r="CF15" s="993"/>
      <c r="CG15" s="1014"/>
      <c r="CH15" s="989">
        <v>-1126</v>
      </c>
      <c r="CI15" s="990"/>
      <c r="CJ15" s="990"/>
      <c r="CK15" s="990"/>
      <c r="CL15" s="991"/>
      <c r="CM15" s="989">
        <v>-3287</v>
      </c>
      <c r="CN15" s="990"/>
      <c r="CO15" s="990"/>
      <c r="CP15" s="990"/>
      <c r="CQ15" s="991"/>
      <c r="CR15" s="989">
        <v>3980</v>
      </c>
      <c r="CS15" s="990"/>
      <c r="CT15" s="990"/>
      <c r="CU15" s="990"/>
      <c r="CV15" s="991"/>
      <c r="CW15" s="989">
        <v>1250</v>
      </c>
      <c r="CX15" s="990"/>
      <c r="CY15" s="990"/>
      <c r="CZ15" s="990"/>
      <c r="DA15" s="991"/>
      <c r="DB15" s="989">
        <v>21813</v>
      </c>
      <c r="DC15" s="990"/>
      <c r="DD15" s="990"/>
      <c r="DE15" s="990"/>
      <c r="DF15" s="991"/>
      <c r="DG15" s="989" t="s">
        <v>510</v>
      </c>
      <c r="DH15" s="990"/>
      <c r="DI15" s="990"/>
      <c r="DJ15" s="990"/>
      <c r="DK15" s="991"/>
      <c r="DL15" s="989" t="s">
        <v>510</v>
      </c>
      <c r="DM15" s="990"/>
      <c r="DN15" s="990"/>
      <c r="DO15" s="990"/>
      <c r="DP15" s="991"/>
      <c r="DQ15" s="989" t="s">
        <v>510</v>
      </c>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4"/>
      <c r="AL16" s="1085"/>
      <c r="AM16" s="1085"/>
      <c r="AN16" s="1085"/>
      <c r="AO16" s="1085"/>
      <c r="AP16" s="1085"/>
      <c r="AQ16" s="1085"/>
      <c r="AR16" s="1085"/>
      <c r="AS16" s="1085"/>
      <c r="AT16" s="1085"/>
      <c r="AU16" s="1086"/>
      <c r="AV16" s="1086"/>
      <c r="AW16" s="1086"/>
      <c r="AX16" s="1086"/>
      <c r="AY16" s="1087"/>
      <c r="AZ16" s="220"/>
      <c r="BA16" s="220"/>
      <c r="BB16" s="220"/>
      <c r="BC16" s="220"/>
      <c r="BD16" s="220"/>
      <c r="BE16" s="221"/>
      <c r="BF16" s="221"/>
      <c r="BG16" s="221"/>
      <c r="BH16" s="221"/>
      <c r="BI16" s="221"/>
      <c r="BJ16" s="221"/>
      <c r="BK16" s="221"/>
      <c r="BL16" s="221"/>
      <c r="BM16" s="221"/>
      <c r="BN16" s="221"/>
      <c r="BO16" s="221"/>
      <c r="BP16" s="221"/>
      <c r="BQ16" s="226">
        <v>10</v>
      </c>
      <c r="BR16" s="227"/>
      <c r="BS16" s="992" t="s">
        <v>577</v>
      </c>
      <c r="BT16" s="993"/>
      <c r="BU16" s="993"/>
      <c r="BV16" s="993"/>
      <c r="BW16" s="993"/>
      <c r="BX16" s="993"/>
      <c r="BY16" s="993"/>
      <c r="BZ16" s="993"/>
      <c r="CA16" s="993"/>
      <c r="CB16" s="993"/>
      <c r="CC16" s="993"/>
      <c r="CD16" s="993"/>
      <c r="CE16" s="993"/>
      <c r="CF16" s="993"/>
      <c r="CG16" s="1014"/>
      <c r="CH16" s="989">
        <v>-13</v>
      </c>
      <c r="CI16" s="990"/>
      <c r="CJ16" s="990"/>
      <c r="CK16" s="990"/>
      <c r="CL16" s="991"/>
      <c r="CM16" s="989">
        <v>5386</v>
      </c>
      <c r="CN16" s="990"/>
      <c r="CO16" s="990"/>
      <c r="CP16" s="990"/>
      <c r="CQ16" s="991"/>
      <c r="CR16" s="989">
        <v>504</v>
      </c>
      <c r="CS16" s="990"/>
      <c r="CT16" s="990"/>
      <c r="CU16" s="990"/>
      <c r="CV16" s="991"/>
      <c r="CW16" s="989" t="s">
        <v>559</v>
      </c>
      <c r="CX16" s="990"/>
      <c r="CY16" s="990"/>
      <c r="CZ16" s="990"/>
      <c r="DA16" s="991"/>
      <c r="DB16" s="989" t="s">
        <v>559</v>
      </c>
      <c r="DC16" s="990"/>
      <c r="DD16" s="990"/>
      <c r="DE16" s="990"/>
      <c r="DF16" s="991"/>
      <c r="DG16" s="989" t="s">
        <v>510</v>
      </c>
      <c r="DH16" s="990"/>
      <c r="DI16" s="990"/>
      <c r="DJ16" s="990"/>
      <c r="DK16" s="991"/>
      <c r="DL16" s="989" t="s">
        <v>510</v>
      </c>
      <c r="DM16" s="990"/>
      <c r="DN16" s="990"/>
      <c r="DO16" s="990"/>
      <c r="DP16" s="991"/>
      <c r="DQ16" s="989" t="s">
        <v>510</v>
      </c>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4"/>
      <c r="AL17" s="1085"/>
      <c r="AM17" s="1085"/>
      <c r="AN17" s="1085"/>
      <c r="AO17" s="1085"/>
      <c r="AP17" s="1085"/>
      <c r="AQ17" s="1085"/>
      <c r="AR17" s="1085"/>
      <c r="AS17" s="1085"/>
      <c r="AT17" s="1085"/>
      <c r="AU17" s="1086"/>
      <c r="AV17" s="1086"/>
      <c r="AW17" s="1086"/>
      <c r="AX17" s="1086"/>
      <c r="AY17" s="1087"/>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4"/>
      <c r="AL18" s="1085"/>
      <c r="AM18" s="1085"/>
      <c r="AN18" s="1085"/>
      <c r="AO18" s="1085"/>
      <c r="AP18" s="1085"/>
      <c r="AQ18" s="1085"/>
      <c r="AR18" s="1085"/>
      <c r="AS18" s="1085"/>
      <c r="AT18" s="1085"/>
      <c r="AU18" s="1086"/>
      <c r="AV18" s="1086"/>
      <c r="AW18" s="1086"/>
      <c r="AX18" s="1086"/>
      <c r="AY18" s="1087"/>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4"/>
      <c r="AL19" s="1085"/>
      <c r="AM19" s="1085"/>
      <c r="AN19" s="1085"/>
      <c r="AO19" s="1085"/>
      <c r="AP19" s="1085"/>
      <c r="AQ19" s="1085"/>
      <c r="AR19" s="1085"/>
      <c r="AS19" s="1085"/>
      <c r="AT19" s="1085"/>
      <c r="AU19" s="1086"/>
      <c r="AV19" s="1086"/>
      <c r="AW19" s="1086"/>
      <c r="AX19" s="1086"/>
      <c r="AY19" s="1087"/>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4"/>
      <c r="AL20" s="1085"/>
      <c r="AM20" s="1085"/>
      <c r="AN20" s="1085"/>
      <c r="AO20" s="1085"/>
      <c r="AP20" s="1085"/>
      <c r="AQ20" s="1085"/>
      <c r="AR20" s="1085"/>
      <c r="AS20" s="1085"/>
      <c r="AT20" s="1085"/>
      <c r="AU20" s="1086"/>
      <c r="AV20" s="1086"/>
      <c r="AW20" s="1086"/>
      <c r="AX20" s="1086"/>
      <c r="AY20" s="1087"/>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4"/>
      <c r="AL21" s="1085"/>
      <c r="AM21" s="1085"/>
      <c r="AN21" s="1085"/>
      <c r="AO21" s="1085"/>
      <c r="AP21" s="1085"/>
      <c r="AQ21" s="1085"/>
      <c r="AR21" s="1085"/>
      <c r="AS21" s="1085"/>
      <c r="AT21" s="1085"/>
      <c r="AU21" s="1086"/>
      <c r="AV21" s="1086"/>
      <c r="AW21" s="1086"/>
      <c r="AX21" s="1086"/>
      <c r="AY21" s="1087"/>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7"/>
      <c r="R22" s="1078"/>
      <c r="S22" s="1078"/>
      <c r="T22" s="1078"/>
      <c r="U22" s="1078"/>
      <c r="V22" s="1078"/>
      <c r="W22" s="1078"/>
      <c r="X22" s="1078"/>
      <c r="Y22" s="1078"/>
      <c r="Z22" s="1078"/>
      <c r="AA22" s="1078"/>
      <c r="AB22" s="1078"/>
      <c r="AC22" s="1078"/>
      <c r="AD22" s="1078"/>
      <c r="AE22" s="1079"/>
      <c r="AF22" s="1035"/>
      <c r="AG22" s="1036"/>
      <c r="AH22" s="1036"/>
      <c r="AI22" s="1036"/>
      <c r="AJ22" s="1037"/>
      <c r="AK22" s="1080"/>
      <c r="AL22" s="1081"/>
      <c r="AM22" s="1081"/>
      <c r="AN22" s="1081"/>
      <c r="AO22" s="1081"/>
      <c r="AP22" s="1081"/>
      <c r="AQ22" s="1081"/>
      <c r="AR22" s="1081"/>
      <c r="AS22" s="1081"/>
      <c r="AT22" s="1081"/>
      <c r="AU22" s="1082"/>
      <c r="AV22" s="1082"/>
      <c r="AW22" s="1082"/>
      <c r="AX22" s="1082"/>
      <c r="AY22" s="1083"/>
      <c r="AZ22" s="1028" t="s">
        <v>381</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382</v>
      </c>
      <c r="B23" s="937" t="s">
        <v>383</v>
      </c>
      <c r="C23" s="938"/>
      <c r="D23" s="938"/>
      <c r="E23" s="938"/>
      <c r="F23" s="938"/>
      <c r="G23" s="938"/>
      <c r="H23" s="938"/>
      <c r="I23" s="938"/>
      <c r="J23" s="938"/>
      <c r="K23" s="938"/>
      <c r="L23" s="938"/>
      <c r="M23" s="938"/>
      <c r="N23" s="938"/>
      <c r="O23" s="938"/>
      <c r="P23" s="948"/>
      <c r="Q23" s="1071">
        <v>159644</v>
      </c>
      <c r="R23" s="1065"/>
      <c r="S23" s="1065"/>
      <c r="T23" s="1065"/>
      <c r="U23" s="1065"/>
      <c r="V23" s="1065">
        <v>157376</v>
      </c>
      <c r="W23" s="1065"/>
      <c r="X23" s="1065"/>
      <c r="Y23" s="1065"/>
      <c r="Z23" s="1065"/>
      <c r="AA23" s="1065">
        <v>2268</v>
      </c>
      <c r="AB23" s="1065"/>
      <c r="AC23" s="1065"/>
      <c r="AD23" s="1065"/>
      <c r="AE23" s="1072"/>
      <c r="AF23" s="1073">
        <v>1832</v>
      </c>
      <c r="AG23" s="1065"/>
      <c r="AH23" s="1065"/>
      <c r="AI23" s="1065"/>
      <c r="AJ23" s="1074"/>
      <c r="AK23" s="1075"/>
      <c r="AL23" s="1076"/>
      <c r="AM23" s="1076"/>
      <c r="AN23" s="1076"/>
      <c r="AO23" s="1076"/>
      <c r="AP23" s="1065">
        <v>167124</v>
      </c>
      <c r="AQ23" s="1065"/>
      <c r="AR23" s="1065"/>
      <c r="AS23" s="1065"/>
      <c r="AT23" s="1065"/>
      <c r="AU23" s="1066"/>
      <c r="AV23" s="1066"/>
      <c r="AW23" s="1066"/>
      <c r="AX23" s="1066"/>
      <c r="AY23" s="1067"/>
      <c r="AZ23" s="1068" t="s">
        <v>122</v>
      </c>
      <c r="BA23" s="1069"/>
      <c r="BB23" s="1069"/>
      <c r="BC23" s="1069"/>
      <c r="BD23" s="1070"/>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4" t="s">
        <v>384</v>
      </c>
      <c r="B24" s="1064"/>
      <c r="C24" s="1064"/>
      <c r="D24" s="1064"/>
      <c r="E24" s="1064"/>
      <c r="F24" s="1064"/>
      <c r="G24" s="1064"/>
      <c r="H24" s="1064"/>
      <c r="I24" s="1064"/>
      <c r="J24" s="1064"/>
      <c r="K24" s="1064"/>
      <c r="L24" s="1064"/>
      <c r="M24" s="1064"/>
      <c r="N24" s="1064"/>
      <c r="O24" s="1064"/>
      <c r="P24" s="1064"/>
      <c r="Q24" s="1064"/>
      <c r="R24" s="1064"/>
      <c r="S24" s="1064"/>
      <c r="T24" s="1064"/>
      <c r="U24" s="1064"/>
      <c r="V24" s="1064"/>
      <c r="W24" s="1064"/>
      <c r="X24" s="1064"/>
      <c r="Y24" s="1064"/>
      <c r="Z24" s="1064"/>
      <c r="AA24" s="1064"/>
      <c r="AB24" s="1064"/>
      <c r="AC24" s="1064"/>
      <c r="AD24" s="1064"/>
      <c r="AE24" s="1064"/>
      <c r="AF24" s="1064"/>
      <c r="AG24" s="1064"/>
      <c r="AH24" s="1064"/>
      <c r="AI24" s="1064"/>
      <c r="AJ24" s="1064"/>
      <c r="AK24" s="1064"/>
      <c r="AL24" s="1064"/>
      <c r="AM24" s="1064"/>
      <c r="AN24" s="1064"/>
      <c r="AO24" s="1064"/>
      <c r="AP24" s="1064"/>
      <c r="AQ24" s="1064"/>
      <c r="AR24" s="1064"/>
      <c r="AS24" s="1064"/>
      <c r="AT24" s="1064"/>
      <c r="AU24" s="1064"/>
      <c r="AV24" s="1064"/>
      <c r="AW24" s="1064"/>
      <c r="AX24" s="1064"/>
      <c r="AY24" s="1064"/>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63" t="s">
        <v>385</v>
      </c>
      <c r="B25" s="1063"/>
      <c r="C25" s="1063"/>
      <c r="D25" s="1063"/>
      <c r="E25" s="1063"/>
      <c r="F25" s="1063"/>
      <c r="G25" s="1063"/>
      <c r="H25" s="1063"/>
      <c r="I25" s="1063"/>
      <c r="J25" s="1063"/>
      <c r="K25" s="1063"/>
      <c r="L25" s="1063"/>
      <c r="M25" s="1063"/>
      <c r="N25" s="1063"/>
      <c r="O25" s="1063"/>
      <c r="P25" s="1063"/>
      <c r="Q25" s="1063"/>
      <c r="R25" s="1063"/>
      <c r="S25" s="1063"/>
      <c r="T25" s="1063"/>
      <c r="U25" s="1063"/>
      <c r="V25" s="1063"/>
      <c r="W25" s="1063"/>
      <c r="X25" s="1063"/>
      <c r="Y25" s="1063"/>
      <c r="Z25" s="1063"/>
      <c r="AA25" s="1063"/>
      <c r="AB25" s="1063"/>
      <c r="AC25" s="1063"/>
      <c r="AD25" s="1063"/>
      <c r="AE25" s="1063"/>
      <c r="AF25" s="1063"/>
      <c r="AG25" s="1063"/>
      <c r="AH25" s="1063"/>
      <c r="AI25" s="1063"/>
      <c r="AJ25" s="1063"/>
      <c r="AK25" s="1063"/>
      <c r="AL25" s="1063"/>
      <c r="AM25" s="1063"/>
      <c r="AN25" s="1063"/>
      <c r="AO25" s="1063"/>
      <c r="AP25" s="1063"/>
      <c r="AQ25" s="1063"/>
      <c r="AR25" s="1063"/>
      <c r="AS25" s="1063"/>
      <c r="AT25" s="1063"/>
      <c r="AU25" s="1063"/>
      <c r="AV25" s="1063"/>
      <c r="AW25" s="1063"/>
      <c r="AX25" s="1063"/>
      <c r="AY25" s="1063"/>
      <c r="AZ25" s="1063"/>
      <c r="BA25" s="1063"/>
      <c r="BB25" s="1063"/>
      <c r="BC25" s="1063"/>
      <c r="BD25" s="1063"/>
      <c r="BE25" s="1063"/>
      <c r="BF25" s="1063"/>
      <c r="BG25" s="1063"/>
      <c r="BH25" s="1063"/>
      <c r="BI25" s="1063"/>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386</v>
      </c>
      <c r="R26" s="1002"/>
      <c r="S26" s="1002"/>
      <c r="T26" s="1002"/>
      <c r="U26" s="1003"/>
      <c r="V26" s="1001" t="s">
        <v>387</v>
      </c>
      <c r="W26" s="1002"/>
      <c r="X26" s="1002"/>
      <c r="Y26" s="1002"/>
      <c r="Z26" s="1003"/>
      <c r="AA26" s="1001" t="s">
        <v>388</v>
      </c>
      <c r="AB26" s="1002"/>
      <c r="AC26" s="1002"/>
      <c r="AD26" s="1002"/>
      <c r="AE26" s="1002"/>
      <c r="AF26" s="1059" t="s">
        <v>389</v>
      </c>
      <c r="AG26" s="1008"/>
      <c r="AH26" s="1008"/>
      <c r="AI26" s="1008"/>
      <c r="AJ26" s="1060"/>
      <c r="AK26" s="1002" t="s">
        <v>390</v>
      </c>
      <c r="AL26" s="1002"/>
      <c r="AM26" s="1002"/>
      <c r="AN26" s="1002"/>
      <c r="AO26" s="1003"/>
      <c r="AP26" s="1001" t="s">
        <v>391</v>
      </c>
      <c r="AQ26" s="1002"/>
      <c r="AR26" s="1002"/>
      <c r="AS26" s="1002"/>
      <c r="AT26" s="1003"/>
      <c r="AU26" s="1001" t="s">
        <v>392</v>
      </c>
      <c r="AV26" s="1002"/>
      <c r="AW26" s="1002"/>
      <c r="AX26" s="1002"/>
      <c r="AY26" s="1003"/>
      <c r="AZ26" s="1001" t="s">
        <v>393</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61"/>
      <c r="AG27" s="1011"/>
      <c r="AH27" s="1011"/>
      <c r="AI27" s="1011"/>
      <c r="AJ27" s="1062"/>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51" t="s">
        <v>394</v>
      </c>
      <c r="C28" s="1052"/>
      <c r="D28" s="1052"/>
      <c r="E28" s="1052"/>
      <c r="F28" s="1052"/>
      <c r="G28" s="1052"/>
      <c r="H28" s="1052"/>
      <c r="I28" s="1052"/>
      <c r="J28" s="1052"/>
      <c r="K28" s="1052"/>
      <c r="L28" s="1052"/>
      <c r="M28" s="1052"/>
      <c r="N28" s="1052"/>
      <c r="O28" s="1052"/>
      <c r="P28" s="1053"/>
      <c r="Q28" s="1054">
        <v>29130</v>
      </c>
      <c r="R28" s="1055"/>
      <c r="S28" s="1055"/>
      <c r="T28" s="1055"/>
      <c r="U28" s="1055"/>
      <c r="V28" s="1055">
        <v>28712</v>
      </c>
      <c r="W28" s="1055"/>
      <c r="X28" s="1055"/>
      <c r="Y28" s="1055"/>
      <c r="Z28" s="1055"/>
      <c r="AA28" s="1055">
        <v>418</v>
      </c>
      <c r="AB28" s="1055"/>
      <c r="AC28" s="1055"/>
      <c r="AD28" s="1055"/>
      <c r="AE28" s="1056"/>
      <c r="AF28" s="1057">
        <v>418</v>
      </c>
      <c r="AG28" s="1055"/>
      <c r="AH28" s="1055"/>
      <c r="AI28" s="1055"/>
      <c r="AJ28" s="1058"/>
      <c r="AK28" s="1042">
        <v>2399</v>
      </c>
      <c r="AL28" s="1043"/>
      <c r="AM28" s="1043"/>
      <c r="AN28" s="1043"/>
      <c r="AO28" s="1043"/>
      <c r="AP28" s="1043" t="s">
        <v>510</v>
      </c>
      <c r="AQ28" s="1043"/>
      <c r="AR28" s="1043"/>
      <c r="AS28" s="1043"/>
      <c r="AT28" s="1043"/>
      <c r="AU28" s="1043" t="s">
        <v>510</v>
      </c>
      <c r="AV28" s="1043"/>
      <c r="AW28" s="1043"/>
      <c r="AX28" s="1043"/>
      <c r="AY28" s="1043"/>
      <c r="AZ28" s="1044" t="s">
        <v>560</v>
      </c>
      <c r="BA28" s="1044"/>
      <c r="BB28" s="1044"/>
      <c r="BC28" s="1044"/>
      <c r="BD28" s="1044"/>
      <c r="BE28" s="1049"/>
      <c r="BF28" s="1049"/>
      <c r="BG28" s="1049"/>
      <c r="BH28" s="1049"/>
      <c r="BI28" s="1050"/>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395</v>
      </c>
      <c r="C29" s="1031"/>
      <c r="D29" s="1031"/>
      <c r="E29" s="1031"/>
      <c r="F29" s="1031"/>
      <c r="G29" s="1031"/>
      <c r="H29" s="1031"/>
      <c r="I29" s="1031"/>
      <c r="J29" s="1031"/>
      <c r="K29" s="1031"/>
      <c r="L29" s="1031"/>
      <c r="M29" s="1031"/>
      <c r="N29" s="1031"/>
      <c r="O29" s="1031"/>
      <c r="P29" s="1032"/>
      <c r="Q29" s="1038">
        <v>33572</v>
      </c>
      <c r="R29" s="1039"/>
      <c r="S29" s="1039"/>
      <c r="T29" s="1039"/>
      <c r="U29" s="1039"/>
      <c r="V29" s="1039">
        <v>32535</v>
      </c>
      <c r="W29" s="1039"/>
      <c r="X29" s="1039"/>
      <c r="Y29" s="1039"/>
      <c r="Z29" s="1039"/>
      <c r="AA29" s="1039">
        <v>1037</v>
      </c>
      <c r="AB29" s="1039"/>
      <c r="AC29" s="1039"/>
      <c r="AD29" s="1039"/>
      <c r="AE29" s="1040"/>
      <c r="AF29" s="1035">
        <v>1037</v>
      </c>
      <c r="AG29" s="1036"/>
      <c r="AH29" s="1036"/>
      <c r="AI29" s="1036"/>
      <c r="AJ29" s="1037"/>
      <c r="AK29" s="980">
        <v>4636</v>
      </c>
      <c r="AL29" s="971"/>
      <c r="AM29" s="971"/>
      <c r="AN29" s="971"/>
      <c r="AO29" s="971"/>
      <c r="AP29" s="1047" t="s">
        <v>510</v>
      </c>
      <c r="AQ29" s="1048"/>
      <c r="AR29" s="1048"/>
      <c r="AS29" s="1048"/>
      <c r="AT29" s="1042"/>
      <c r="AU29" s="971" t="s">
        <v>510</v>
      </c>
      <c r="AV29" s="971"/>
      <c r="AW29" s="971"/>
      <c r="AX29" s="971"/>
      <c r="AY29" s="971"/>
      <c r="AZ29" s="1041" t="s">
        <v>560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396</v>
      </c>
      <c r="C30" s="1031"/>
      <c r="D30" s="1031"/>
      <c r="E30" s="1031"/>
      <c r="F30" s="1031"/>
      <c r="G30" s="1031"/>
      <c r="H30" s="1031"/>
      <c r="I30" s="1031"/>
      <c r="J30" s="1031"/>
      <c r="K30" s="1031"/>
      <c r="L30" s="1031"/>
      <c r="M30" s="1031"/>
      <c r="N30" s="1031"/>
      <c r="O30" s="1031"/>
      <c r="P30" s="1032"/>
      <c r="Q30" s="1038">
        <v>4558</v>
      </c>
      <c r="R30" s="1039"/>
      <c r="S30" s="1039"/>
      <c r="T30" s="1039"/>
      <c r="U30" s="1039"/>
      <c r="V30" s="1039">
        <v>4528</v>
      </c>
      <c r="W30" s="1039"/>
      <c r="X30" s="1039"/>
      <c r="Y30" s="1039"/>
      <c r="Z30" s="1039"/>
      <c r="AA30" s="1039">
        <v>30</v>
      </c>
      <c r="AB30" s="1039"/>
      <c r="AC30" s="1039"/>
      <c r="AD30" s="1039"/>
      <c r="AE30" s="1040"/>
      <c r="AF30" s="1035">
        <v>30</v>
      </c>
      <c r="AG30" s="1036"/>
      <c r="AH30" s="1036"/>
      <c r="AI30" s="1036"/>
      <c r="AJ30" s="1037"/>
      <c r="AK30" s="980">
        <v>1000</v>
      </c>
      <c r="AL30" s="971"/>
      <c r="AM30" s="971"/>
      <c r="AN30" s="971"/>
      <c r="AO30" s="971"/>
      <c r="AP30" s="981" t="s">
        <v>510</v>
      </c>
      <c r="AQ30" s="979"/>
      <c r="AR30" s="979"/>
      <c r="AS30" s="979"/>
      <c r="AT30" s="980"/>
      <c r="AU30" s="971" t="s">
        <v>510</v>
      </c>
      <c r="AV30" s="971"/>
      <c r="AW30" s="971"/>
      <c r="AX30" s="971"/>
      <c r="AY30" s="971"/>
      <c r="AZ30" s="1041" t="s">
        <v>558</v>
      </c>
      <c r="BA30" s="1045"/>
      <c r="BB30" s="1045"/>
      <c r="BC30" s="1045"/>
      <c r="BD30" s="1046"/>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397</v>
      </c>
      <c r="C31" s="1031"/>
      <c r="D31" s="1031"/>
      <c r="E31" s="1031"/>
      <c r="F31" s="1031"/>
      <c r="G31" s="1031"/>
      <c r="H31" s="1031"/>
      <c r="I31" s="1031"/>
      <c r="J31" s="1031"/>
      <c r="K31" s="1031"/>
      <c r="L31" s="1031"/>
      <c r="M31" s="1031"/>
      <c r="N31" s="1031"/>
      <c r="O31" s="1031"/>
      <c r="P31" s="1032"/>
      <c r="Q31" s="1038">
        <v>7003</v>
      </c>
      <c r="R31" s="1039"/>
      <c r="S31" s="1039"/>
      <c r="T31" s="1039"/>
      <c r="U31" s="1039"/>
      <c r="V31" s="1039">
        <v>6465</v>
      </c>
      <c r="W31" s="1039"/>
      <c r="X31" s="1039"/>
      <c r="Y31" s="1039"/>
      <c r="Z31" s="1039"/>
      <c r="AA31" s="1039">
        <v>538</v>
      </c>
      <c r="AB31" s="1039"/>
      <c r="AC31" s="1039"/>
      <c r="AD31" s="1039"/>
      <c r="AE31" s="1040"/>
      <c r="AF31" s="1035">
        <v>12385</v>
      </c>
      <c r="AG31" s="1036"/>
      <c r="AH31" s="1036"/>
      <c r="AI31" s="1036"/>
      <c r="AJ31" s="1037"/>
      <c r="AK31" s="980">
        <v>520</v>
      </c>
      <c r="AL31" s="971"/>
      <c r="AM31" s="971"/>
      <c r="AN31" s="971"/>
      <c r="AO31" s="971"/>
      <c r="AP31" s="971">
        <v>25834</v>
      </c>
      <c r="AQ31" s="971"/>
      <c r="AR31" s="971"/>
      <c r="AS31" s="971"/>
      <c r="AT31" s="971"/>
      <c r="AU31" s="971">
        <v>1240</v>
      </c>
      <c r="AV31" s="971"/>
      <c r="AW31" s="971"/>
      <c r="AX31" s="971"/>
      <c r="AY31" s="971"/>
      <c r="AZ31" s="1041" t="s">
        <v>560</v>
      </c>
      <c r="BA31" s="1041"/>
      <c r="BB31" s="1041"/>
      <c r="BC31" s="1041"/>
      <c r="BD31" s="1041"/>
      <c r="BE31" s="972" t="s">
        <v>561</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399</v>
      </c>
      <c r="C32" s="1031"/>
      <c r="D32" s="1031"/>
      <c r="E32" s="1031"/>
      <c r="F32" s="1031"/>
      <c r="G32" s="1031"/>
      <c r="H32" s="1031"/>
      <c r="I32" s="1031"/>
      <c r="J32" s="1031"/>
      <c r="K32" s="1031"/>
      <c r="L32" s="1031"/>
      <c r="M32" s="1031"/>
      <c r="N32" s="1031"/>
      <c r="O32" s="1031"/>
      <c r="P32" s="1032"/>
      <c r="Q32" s="1038">
        <v>10084</v>
      </c>
      <c r="R32" s="1039"/>
      <c r="S32" s="1039"/>
      <c r="T32" s="1039"/>
      <c r="U32" s="1039"/>
      <c r="V32" s="1039">
        <v>9665</v>
      </c>
      <c r="W32" s="1039"/>
      <c r="X32" s="1039"/>
      <c r="Y32" s="1039"/>
      <c r="Z32" s="1039"/>
      <c r="AA32" s="1039">
        <v>419</v>
      </c>
      <c r="AB32" s="1039"/>
      <c r="AC32" s="1039"/>
      <c r="AD32" s="1039"/>
      <c r="AE32" s="1040"/>
      <c r="AF32" s="1035">
        <v>4003</v>
      </c>
      <c r="AG32" s="1036"/>
      <c r="AH32" s="1036"/>
      <c r="AI32" s="1036"/>
      <c r="AJ32" s="1037"/>
      <c r="AK32" s="980">
        <v>4205</v>
      </c>
      <c r="AL32" s="971"/>
      <c r="AM32" s="971"/>
      <c r="AN32" s="971"/>
      <c r="AO32" s="971"/>
      <c r="AP32" s="971">
        <v>56610</v>
      </c>
      <c r="AQ32" s="971"/>
      <c r="AR32" s="971"/>
      <c r="AS32" s="971"/>
      <c r="AT32" s="971"/>
      <c r="AU32" s="971">
        <v>33343</v>
      </c>
      <c r="AV32" s="971"/>
      <c r="AW32" s="971"/>
      <c r="AX32" s="971"/>
      <c r="AY32" s="971"/>
      <c r="AZ32" s="1041" t="s">
        <v>560</v>
      </c>
      <c r="BA32" s="1041"/>
      <c r="BB32" s="1041"/>
      <c r="BC32" s="1041"/>
      <c r="BD32" s="1041"/>
      <c r="BE32" s="972" t="s">
        <v>398</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400</v>
      </c>
      <c r="C33" s="1031"/>
      <c r="D33" s="1031"/>
      <c r="E33" s="1031"/>
      <c r="F33" s="1031"/>
      <c r="G33" s="1031"/>
      <c r="H33" s="1031"/>
      <c r="I33" s="1031"/>
      <c r="J33" s="1031"/>
      <c r="K33" s="1031"/>
      <c r="L33" s="1031"/>
      <c r="M33" s="1031"/>
      <c r="N33" s="1031"/>
      <c r="O33" s="1031"/>
      <c r="P33" s="1032"/>
      <c r="Q33" s="1038">
        <v>447</v>
      </c>
      <c r="R33" s="1039"/>
      <c r="S33" s="1039"/>
      <c r="T33" s="1039"/>
      <c r="U33" s="1039"/>
      <c r="V33" s="1039">
        <v>430</v>
      </c>
      <c r="W33" s="1039"/>
      <c r="X33" s="1039"/>
      <c r="Y33" s="1039"/>
      <c r="Z33" s="1039"/>
      <c r="AA33" s="1039">
        <v>17</v>
      </c>
      <c r="AB33" s="1039"/>
      <c r="AC33" s="1039"/>
      <c r="AD33" s="1039"/>
      <c r="AE33" s="1040"/>
      <c r="AF33" s="1035">
        <v>687</v>
      </c>
      <c r="AG33" s="1036"/>
      <c r="AH33" s="1036"/>
      <c r="AI33" s="1036"/>
      <c r="AJ33" s="1037"/>
      <c r="AK33" s="980">
        <v>306</v>
      </c>
      <c r="AL33" s="971"/>
      <c r="AM33" s="971"/>
      <c r="AN33" s="971"/>
      <c r="AO33" s="971"/>
      <c r="AP33" s="971">
        <v>1332</v>
      </c>
      <c r="AQ33" s="971"/>
      <c r="AR33" s="971"/>
      <c r="AS33" s="971"/>
      <c r="AT33" s="971"/>
      <c r="AU33" s="971">
        <v>1277</v>
      </c>
      <c r="AV33" s="971"/>
      <c r="AW33" s="971"/>
      <c r="AX33" s="971"/>
      <c r="AY33" s="971"/>
      <c r="AZ33" s="1041" t="s">
        <v>560</v>
      </c>
      <c r="BA33" s="1041"/>
      <c r="BB33" s="1041"/>
      <c r="BC33" s="1041"/>
      <c r="BD33" s="1041"/>
      <c r="BE33" s="972" t="s">
        <v>561</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401</v>
      </c>
      <c r="C34" s="1031"/>
      <c r="D34" s="1031"/>
      <c r="E34" s="1031"/>
      <c r="F34" s="1031"/>
      <c r="G34" s="1031"/>
      <c r="H34" s="1031"/>
      <c r="I34" s="1031"/>
      <c r="J34" s="1031"/>
      <c r="K34" s="1031"/>
      <c r="L34" s="1031"/>
      <c r="M34" s="1031"/>
      <c r="N34" s="1031"/>
      <c r="O34" s="1031"/>
      <c r="P34" s="1032"/>
      <c r="Q34" s="1038">
        <v>576</v>
      </c>
      <c r="R34" s="1039"/>
      <c r="S34" s="1039"/>
      <c r="T34" s="1039"/>
      <c r="U34" s="1039"/>
      <c r="V34" s="1039">
        <v>556</v>
      </c>
      <c r="W34" s="1039"/>
      <c r="X34" s="1039"/>
      <c r="Y34" s="1039"/>
      <c r="Z34" s="1039"/>
      <c r="AA34" s="1039">
        <v>20</v>
      </c>
      <c r="AB34" s="1039"/>
      <c r="AC34" s="1039"/>
      <c r="AD34" s="1039"/>
      <c r="AE34" s="1040"/>
      <c r="AF34" s="1035">
        <v>20</v>
      </c>
      <c r="AG34" s="1036"/>
      <c r="AH34" s="1036"/>
      <c r="AI34" s="1036"/>
      <c r="AJ34" s="1037"/>
      <c r="AK34" s="980">
        <v>197</v>
      </c>
      <c r="AL34" s="971"/>
      <c r="AM34" s="971"/>
      <c r="AN34" s="971"/>
      <c r="AO34" s="971"/>
      <c r="AP34" s="971">
        <v>386</v>
      </c>
      <c r="AQ34" s="971"/>
      <c r="AR34" s="971"/>
      <c r="AS34" s="971"/>
      <c r="AT34" s="971"/>
      <c r="AU34" s="971">
        <v>244</v>
      </c>
      <c r="AV34" s="971"/>
      <c r="AW34" s="971"/>
      <c r="AX34" s="971"/>
      <c r="AY34" s="971"/>
      <c r="AZ34" s="1041" t="s">
        <v>558</v>
      </c>
      <c r="BA34" s="1041"/>
      <c r="BB34" s="1041"/>
      <c r="BC34" s="1041"/>
      <c r="BD34" s="1041"/>
      <c r="BE34" s="972" t="s">
        <v>562</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402</v>
      </c>
      <c r="C35" s="1031"/>
      <c r="D35" s="1031"/>
      <c r="E35" s="1031"/>
      <c r="F35" s="1031"/>
      <c r="G35" s="1031"/>
      <c r="H35" s="1031"/>
      <c r="I35" s="1031"/>
      <c r="J35" s="1031"/>
      <c r="K35" s="1031"/>
      <c r="L35" s="1031"/>
      <c r="M35" s="1031"/>
      <c r="N35" s="1031"/>
      <c r="O35" s="1031"/>
      <c r="P35" s="1032"/>
      <c r="Q35" s="1038">
        <v>512</v>
      </c>
      <c r="R35" s="1039"/>
      <c r="S35" s="1039"/>
      <c r="T35" s="1039"/>
      <c r="U35" s="1039"/>
      <c r="V35" s="1039">
        <v>512</v>
      </c>
      <c r="W35" s="1039"/>
      <c r="X35" s="1039"/>
      <c r="Y35" s="1039"/>
      <c r="Z35" s="1039"/>
      <c r="AA35" s="1039" t="s">
        <v>558</v>
      </c>
      <c r="AB35" s="1039"/>
      <c r="AC35" s="1039"/>
      <c r="AD35" s="1039"/>
      <c r="AE35" s="1040"/>
      <c r="AF35" s="1035">
        <v>0</v>
      </c>
      <c r="AG35" s="1036"/>
      <c r="AH35" s="1036"/>
      <c r="AI35" s="1036"/>
      <c r="AJ35" s="1037"/>
      <c r="AK35" s="980">
        <v>408</v>
      </c>
      <c r="AL35" s="971"/>
      <c r="AM35" s="971"/>
      <c r="AN35" s="971"/>
      <c r="AO35" s="971"/>
      <c r="AP35" s="971">
        <v>404</v>
      </c>
      <c r="AQ35" s="971"/>
      <c r="AR35" s="971"/>
      <c r="AS35" s="971"/>
      <c r="AT35" s="971"/>
      <c r="AU35" s="971">
        <v>315</v>
      </c>
      <c r="AV35" s="971"/>
      <c r="AW35" s="971"/>
      <c r="AX35" s="971"/>
      <c r="AY35" s="971"/>
      <c r="AZ35" s="1041" t="s">
        <v>560</v>
      </c>
      <c r="BA35" s="1041"/>
      <c r="BB35" s="1041"/>
      <c r="BC35" s="1041"/>
      <c r="BD35" s="1041"/>
      <c r="BE35" s="972" t="s">
        <v>562</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t="s">
        <v>403</v>
      </c>
      <c r="C36" s="1031"/>
      <c r="D36" s="1031"/>
      <c r="E36" s="1031"/>
      <c r="F36" s="1031"/>
      <c r="G36" s="1031"/>
      <c r="H36" s="1031"/>
      <c r="I36" s="1031"/>
      <c r="J36" s="1031"/>
      <c r="K36" s="1031"/>
      <c r="L36" s="1031"/>
      <c r="M36" s="1031"/>
      <c r="N36" s="1031"/>
      <c r="O36" s="1031"/>
      <c r="P36" s="1032"/>
      <c r="Q36" s="1038">
        <v>228</v>
      </c>
      <c r="R36" s="1039"/>
      <c r="S36" s="1039"/>
      <c r="T36" s="1039"/>
      <c r="U36" s="1039"/>
      <c r="V36" s="1039">
        <v>228</v>
      </c>
      <c r="W36" s="1039"/>
      <c r="X36" s="1039"/>
      <c r="Y36" s="1039"/>
      <c r="Z36" s="1039"/>
      <c r="AA36" s="1039" t="s">
        <v>560</v>
      </c>
      <c r="AB36" s="1039"/>
      <c r="AC36" s="1039"/>
      <c r="AD36" s="1039"/>
      <c r="AE36" s="1040"/>
      <c r="AF36" s="1035">
        <v>0</v>
      </c>
      <c r="AG36" s="1036"/>
      <c r="AH36" s="1036"/>
      <c r="AI36" s="1036"/>
      <c r="AJ36" s="1037"/>
      <c r="AK36" s="980" t="s">
        <v>510</v>
      </c>
      <c r="AL36" s="971"/>
      <c r="AM36" s="971"/>
      <c r="AN36" s="971"/>
      <c r="AO36" s="971"/>
      <c r="AP36" s="971" t="s">
        <v>560</v>
      </c>
      <c r="AQ36" s="971"/>
      <c r="AR36" s="971"/>
      <c r="AS36" s="971"/>
      <c r="AT36" s="971"/>
      <c r="AU36" s="971" t="s">
        <v>558</v>
      </c>
      <c r="AV36" s="971"/>
      <c r="AW36" s="971"/>
      <c r="AX36" s="971"/>
      <c r="AY36" s="971"/>
      <c r="AZ36" s="1041" t="s">
        <v>560</v>
      </c>
      <c r="BA36" s="1041"/>
      <c r="BB36" s="1041"/>
      <c r="BC36" s="1041"/>
      <c r="BD36" s="1041"/>
      <c r="BE36" s="972" t="s">
        <v>562</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382</v>
      </c>
      <c r="B63" s="937" t="s">
        <v>405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18580</v>
      </c>
      <c r="AG63" s="959"/>
      <c r="AH63" s="959"/>
      <c r="AI63" s="959"/>
      <c r="AJ63" s="1022"/>
      <c r="AK63" s="1023"/>
      <c r="AL63" s="963"/>
      <c r="AM63" s="963"/>
      <c r="AN63" s="963"/>
      <c r="AO63" s="963"/>
      <c r="AP63" s="959">
        <v>84566</v>
      </c>
      <c r="AQ63" s="959"/>
      <c r="AR63" s="959"/>
      <c r="AS63" s="959"/>
      <c r="AT63" s="959"/>
      <c r="AU63" s="959">
        <v>36419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407</v>
      </c>
      <c r="B66" s="996"/>
      <c r="C66" s="996"/>
      <c r="D66" s="996"/>
      <c r="E66" s="996"/>
      <c r="F66" s="996"/>
      <c r="G66" s="996"/>
      <c r="H66" s="996"/>
      <c r="I66" s="996"/>
      <c r="J66" s="996"/>
      <c r="K66" s="996"/>
      <c r="L66" s="996"/>
      <c r="M66" s="996"/>
      <c r="N66" s="996"/>
      <c r="O66" s="996"/>
      <c r="P66" s="997"/>
      <c r="Q66" s="1001" t="s">
        <v>386</v>
      </c>
      <c r="R66" s="1002"/>
      <c r="S66" s="1002"/>
      <c r="T66" s="1002"/>
      <c r="U66" s="1003"/>
      <c r="V66" s="1001" t="s">
        <v>387</v>
      </c>
      <c r="W66" s="1002"/>
      <c r="X66" s="1002"/>
      <c r="Y66" s="1002"/>
      <c r="Z66" s="1003"/>
      <c r="AA66" s="1001" t="s">
        <v>388</v>
      </c>
      <c r="AB66" s="1002"/>
      <c r="AC66" s="1002"/>
      <c r="AD66" s="1002"/>
      <c r="AE66" s="1003"/>
      <c r="AF66" s="1007" t="s">
        <v>389</v>
      </c>
      <c r="AG66" s="1008"/>
      <c r="AH66" s="1008"/>
      <c r="AI66" s="1008"/>
      <c r="AJ66" s="1009"/>
      <c r="AK66" s="1001" t="s">
        <v>390</v>
      </c>
      <c r="AL66" s="996"/>
      <c r="AM66" s="996"/>
      <c r="AN66" s="996"/>
      <c r="AO66" s="997"/>
      <c r="AP66" s="1001" t="s">
        <v>391</v>
      </c>
      <c r="AQ66" s="1002"/>
      <c r="AR66" s="1002"/>
      <c r="AS66" s="1002"/>
      <c r="AT66" s="1003"/>
      <c r="AU66" s="1001" t="s">
        <v>408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563</v>
      </c>
      <c r="C68" s="986"/>
      <c r="D68" s="986"/>
      <c r="E68" s="986"/>
      <c r="F68" s="986"/>
      <c r="G68" s="986"/>
      <c r="H68" s="986"/>
      <c r="I68" s="986"/>
      <c r="J68" s="986"/>
      <c r="K68" s="986"/>
      <c r="L68" s="986"/>
      <c r="M68" s="986"/>
      <c r="N68" s="986"/>
      <c r="O68" s="986"/>
      <c r="P68" s="987"/>
      <c r="Q68" s="988">
        <v>7342</v>
      </c>
      <c r="R68" s="982"/>
      <c r="S68" s="982"/>
      <c r="T68" s="982"/>
      <c r="U68" s="982"/>
      <c r="V68" s="982">
        <v>7213</v>
      </c>
      <c r="W68" s="982"/>
      <c r="X68" s="982"/>
      <c r="Y68" s="982"/>
      <c r="Z68" s="982"/>
      <c r="AA68" s="982">
        <v>129</v>
      </c>
      <c r="AB68" s="982"/>
      <c r="AC68" s="982"/>
      <c r="AD68" s="982"/>
      <c r="AE68" s="982"/>
      <c r="AF68" s="982">
        <v>129</v>
      </c>
      <c r="AG68" s="982"/>
      <c r="AH68" s="982"/>
      <c r="AI68" s="982"/>
      <c r="AJ68" s="982"/>
      <c r="AK68" s="982">
        <v>2723</v>
      </c>
      <c r="AL68" s="982"/>
      <c r="AM68" s="982"/>
      <c r="AN68" s="982"/>
      <c r="AO68" s="982"/>
      <c r="AP68" s="982" t="s">
        <v>584</v>
      </c>
      <c r="AQ68" s="982"/>
      <c r="AR68" s="982"/>
      <c r="AS68" s="982"/>
      <c r="AT68" s="982"/>
      <c r="AU68" s="982" t="s">
        <v>584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564</v>
      </c>
      <c r="C69" s="975"/>
      <c r="D69" s="975"/>
      <c r="E69" s="975"/>
      <c r="F69" s="975"/>
      <c r="G69" s="975"/>
      <c r="H69" s="975"/>
      <c r="I69" s="975"/>
      <c r="J69" s="975"/>
      <c r="K69" s="975"/>
      <c r="L69" s="975"/>
      <c r="M69" s="975"/>
      <c r="N69" s="975"/>
      <c r="O69" s="975"/>
      <c r="P69" s="976"/>
      <c r="Q69" s="977">
        <v>117</v>
      </c>
      <c r="R69" s="971"/>
      <c r="S69" s="971"/>
      <c r="T69" s="971"/>
      <c r="U69" s="971"/>
      <c r="V69" s="971">
        <v>94</v>
      </c>
      <c r="W69" s="971"/>
      <c r="X69" s="971"/>
      <c r="Y69" s="971"/>
      <c r="Z69" s="971"/>
      <c r="AA69" s="971">
        <v>23</v>
      </c>
      <c r="AB69" s="971"/>
      <c r="AC69" s="971"/>
      <c r="AD69" s="971"/>
      <c r="AE69" s="971"/>
      <c r="AF69" s="971">
        <v>23</v>
      </c>
      <c r="AG69" s="971"/>
      <c r="AH69" s="971"/>
      <c r="AI69" s="971"/>
      <c r="AJ69" s="971"/>
      <c r="AK69" s="971" t="s">
        <v>565</v>
      </c>
      <c r="AL69" s="971"/>
      <c r="AM69" s="971"/>
      <c r="AN69" s="971"/>
      <c r="AO69" s="971"/>
      <c r="AP69" s="971" t="s">
        <v>584</v>
      </c>
      <c r="AQ69" s="971"/>
      <c r="AR69" s="971"/>
      <c r="AS69" s="971"/>
      <c r="AT69" s="971"/>
      <c r="AU69" s="971" t="s">
        <v>584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566</v>
      </c>
      <c r="C70" s="975"/>
      <c r="D70" s="975"/>
      <c r="E70" s="975"/>
      <c r="F70" s="975"/>
      <c r="G70" s="975"/>
      <c r="H70" s="975"/>
      <c r="I70" s="975"/>
      <c r="J70" s="975"/>
      <c r="K70" s="975"/>
      <c r="L70" s="975"/>
      <c r="M70" s="975"/>
      <c r="N70" s="975"/>
      <c r="O70" s="975"/>
      <c r="P70" s="976"/>
      <c r="Q70" s="977">
        <v>800</v>
      </c>
      <c r="R70" s="971"/>
      <c r="S70" s="971"/>
      <c r="T70" s="971"/>
      <c r="U70" s="971"/>
      <c r="V70" s="971">
        <v>761</v>
      </c>
      <c r="W70" s="971"/>
      <c r="X70" s="971"/>
      <c r="Y70" s="971"/>
      <c r="Z70" s="971"/>
      <c r="AA70" s="971">
        <v>39</v>
      </c>
      <c r="AB70" s="971"/>
      <c r="AC70" s="971"/>
      <c r="AD70" s="971"/>
      <c r="AE70" s="971"/>
      <c r="AF70" s="971">
        <v>39</v>
      </c>
      <c r="AG70" s="971"/>
      <c r="AH70" s="971"/>
      <c r="AI70" s="971"/>
      <c r="AJ70" s="971"/>
      <c r="AK70" s="971" t="s">
        <v>559</v>
      </c>
      <c r="AL70" s="971"/>
      <c r="AM70" s="971"/>
      <c r="AN70" s="971"/>
      <c r="AO70" s="971"/>
      <c r="AP70" s="971" t="s">
        <v>584</v>
      </c>
      <c r="AQ70" s="971"/>
      <c r="AR70" s="971"/>
      <c r="AS70" s="971"/>
      <c r="AT70" s="971"/>
      <c r="AU70" s="971" t="s">
        <v>584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567</v>
      </c>
      <c r="C71" s="975"/>
      <c r="D71" s="975"/>
      <c r="E71" s="975"/>
      <c r="F71" s="975"/>
      <c r="G71" s="975"/>
      <c r="H71" s="975"/>
      <c r="I71" s="975"/>
      <c r="J71" s="975"/>
      <c r="K71" s="975"/>
      <c r="L71" s="975"/>
      <c r="M71" s="975"/>
      <c r="N71" s="975"/>
      <c r="O71" s="975"/>
      <c r="P71" s="976"/>
      <c r="Q71" s="977">
        <v>156266</v>
      </c>
      <c r="R71" s="971"/>
      <c r="S71" s="971"/>
      <c r="T71" s="971"/>
      <c r="U71" s="971"/>
      <c r="V71" s="971">
        <v>153668</v>
      </c>
      <c r="W71" s="971"/>
      <c r="X71" s="971"/>
      <c r="Y71" s="971"/>
      <c r="Z71" s="971"/>
      <c r="AA71" s="971">
        <v>2598</v>
      </c>
      <c r="AB71" s="971"/>
      <c r="AC71" s="971"/>
      <c r="AD71" s="971"/>
      <c r="AE71" s="971"/>
      <c r="AF71" s="971">
        <v>2598</v>
      </c>
      <c r="AG71" s="971"/>
      <c r="AH71" s="971"/>
      <c r="AI71" s="971"/>
      <c r="AJ71" s="971"/>
      <c r="AK71" s="971">
        <v>1803</v>
      </c>
      <c r="AL71" s="971"/>
      <c r="AM71" s="971"/>
      <c r="AN71" s="971"/>
      <c r="AO71" s="971"/>
      <c r="AP71" s="971" t="s">
        <v>584</v>
      </c>
      <c r="AQ71" s="971"/>
      <c r="AR71" s="971"/>
      <c r="AS71" s="971"/>
      <c r="AT71" s="971"/>
      <c r="AU71" s="971" t="s">
        <v>584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382</v>
      </c>
      <c r="B88" s="937" t="s">
        <v>409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2789</v>
      </c>
      <c r="AG88" s="959"/>
      <c r="AH88" s="959"/>
      <c r="AI88" s="959"/>
      <c r="AJ88" s="959"/>
      <c r="AK88" s="963"/>
      <c r="AL88" s="963"/>
      <c r="AM88" s="963"/>
      <c r="AN88" s="963"/>
      <c r="AO88" s="963"/>
      <c r="AP88" s="959" t="s">
        <v>584</v>
      </c>
      <c r="AQ88" s="959"/>
      <c r="AR88" s="959"/>
      <c r="AS88" s="959"/>
      <c r="AT88" s="959"/>
      <c r="AU88" s="959" t="s">
        <v>584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382</v>
      </c>
      <c r="BR102" s="937" t="s">
        <v>410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8767</v>
      </c>
      <c r="CS102" s="953"/>
      <c r="CT102" s="953"/>
      <c r="CU102" s="953"/>
      <c r="CV102" s="954"/>
      <c r="CW102" s="952">
        <v>2572</v>
      </c>
      <c r="CX102" s="953"/>
      <c r="CY102" s="953"/>
      <c r="CZ102" s="953"/>
      <c r="DA102" s="954"/>
      <c r="DB102" s="952">
        <v>21980</v>
      </c>
      <c r="DC102" s="953"/>
      <c r="DD102" s="953"/>
      <c r="DE102" s="953"/>
      <c r="DF102" s="954"/>
      <c r="DG102" s="952" t="s">
        <v>584</v>
      </c>
      <c r="DH102" s="953"/>
      <c r="DI102" s="953"/>
      <c r="DJ102" s="953"/>
      <c r="DK102" s="954"/>
      <c r="DL102" s="952" t="s">
        <v>584</v>
      </c>
      <c r="DM102" s="953"/>
      <c r="DN102" s="953"/>
      <c r="DO102" s="953"/>
      <c r="DP102" s="954"/>
      <c r="DQ102" s="952" t="s">
        <v>584</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411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418</v>
      </c>
      <c r="AB109" s="896"/>
      <c r="AC109" s="896"/>
      <c r="AD109" s="896"/>
      <c r="AE109" s="897"/>
      <c r="AF109" s="898" t="s">
        <v>419</v>
      </c>
      <c r="AG109" s="896"/>
      <c r="AH109" s="896"/>
      <c r="AI109" s="896"/>
      <c r="AJ109" s="897"/>
      <c r="AK109" s="898" t="s">
        <v>294</v>
      </c>
      <c r="AL109" s="896"/>
      <c r="AM109" s="896"/>
      <c r="AN109" s="896"/>
      <c r="AO109" s="897"/>
      <c r="AP109" s="898" t="s">
        <v>420</v>
      </c>
      <c r="AQ109" s="896"/>
      <c r="AR109" s="896"/>
      <c r="AS109" s="896"/>
      <c r="AT109" s="929"/>
      <c r="AU109" s="895" t="s">
        <v>417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418</v>
      </c>
      <c r="BR109" s="896"/>
      <c r="BS109" s="896"/>
      <c r="BT109" s="896"/>
      <c r="BU109" s="897"/>
      <c r="BV109" s="898" t="s">
        <v>419</v>
      </c>
      <c r="BW109" s="896"/>
      <c r="BX109" s="896"/>
      <c r="BY109" s="896"/>
      <c r="BZ109" s="897"/>
      <c r="CA109" s="898" t="s">
        <v>294</v>
      </c>
      <c r="CB109" s="896"/>
      <c r="CC109" s="896"/>
      <c r="CD109" s="896"/>
      <c r="CE109" s="897"/>
      <c r="CF109" s="936" t="s">
        <v>420</v>
      </c>
      <c r="CG109" s="936"/>
      <c r="CH109" s="936"/>
      <c r="CI109" s="936"/>
      <c r="CJ109" s="936"/>
      <c r="CK109" s="898" t="s">
        <v>421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418</v>
      </c>
      <c r="DH109" s="896"/>
      <c r="DI109" s="896"/>
      <c r="DJ109" s="896"/>
      <c r="DK109" s="897"/>
      <c r="DL109" s="898" t="s">
        <v>419</v>
      </c>
      <c r="DM109" s="896"/>
      <c r="DN109" s="896"/>
      <c r="DO109" s="896"/>
      <c r="DP109" s="897"/>
      <c r="DQ109" s="898" t="s">
        <v>294</v>
      </c>
      <c r="DR109" s="896"/>
      <c r="DS109" s="896"/>
      <c r="DT109" s="896"/>
      <c r="DU109" s="897"/>
      <c r="DV109" s="898" t="s">
        <v>420</v>
      </c>
      <c r="DW109" s="896"/>
      <c r="DX109" s="896"/>
      <c r="DY109" s="896"/>
      <c r="DZ109" s="929"/>
    </row>
    <row r="110" spans="1:131" s="218" customFormat="1" ht="26.25" customHeight="1" x14ac:dyDescent="0.2">
      <c r="A110" s="807" t="s">
        <v>422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13532893</v>
      </c>
      <c r="AB110" s="889"/>
      <c r="AC110" s="889"/>
      <c r="AD110" s="889"/>
      <c r="AE110" s="890"/>
      <c r="AF110" s="891">
        <v>13431715</v>
      </c>
      <c r="AG110" s="889"/>
      <c r="AH110" s="889"/>
      <c r="AI110" s="889"/>
      <c r="AJ110" s="890"/>
      <c r="AK110" s="891">
        <v>14845757</v>
      </c>
      <c r="AL110" s="889"/>
      <c r="AM110" s="889"/>
      <c r="AN110" s="889"/>
      <c r="AO110" s="890"/>
      <c r="AP110" s="892">
        <v>22.9</v>
      </c>
      <c r="AQ110" s="893"/>
      <c r="AR110" s="893"/>
      <c r="AS110" s="893"/>
      <c r="AT110" s="894"/>
      <c r="AU110" s="930" t="s">
        <v>69</v>
      </c>
      <c r="AV110" s="931"/>
      <c r="AW110" s="931"/>
      <c r="AX110" s="931"/>
      <c r="AY110" s="931"/>
      <c r="AZ110" s="860" t="s">
        <v>423</v>
      </c>
      <c r="BA110" s="808"/>
      <c r="BB110" s="808"/>
      <c r="BC110" s="808"/>
      <c r="BD110" s="808"/>
      <c r="BE110" s="808"/>
      <c r="BF110" s="808"/>
      <c r="BG110" s="808"/>
      <c r="BH110" s="808"/>
      <c r="BI110" s="808"/>
      <c r="BJ110" s="808"/>
      <c r="BK110" s="808"/>
      <c r="BL110" s="808"/>
      <c r="BM110" s="808"/>
      <c r="BN110" s="808"/>
      <c r="BO110" s="808"/>
      <c r="BP110" s="809"/>
      <c r="BQ110" s="861">
        <v>167043145</v>
      </c>
      <c r="BR110" s="842"/>
      <c r="BS110" s="842"/>
      <c r="BT110" s="842"/>
      <c r="BU110" s="842"/>
      <c r="BV110" s="842">
        <v>168242112</v>
      </c>
      <c r="BW110" s="842"/>
      <c r="BX110" s="842"/>
      <c r="BY110" s="842"/>
      <c r="BZ110" s="842"/>
      <c r="CA110" s="842">
        <v>167123919</v>
      </c>
      <c r="CB110" s="842"/>
      <c r="CC110" s="842"/>
      <c r="CD110" s="842"/>
      <c r="CE110" s="842"/>
      <c r="CF110" s="866">
        <v>257.5</v>
      </c>
      <c r="CG110" s="867"/>
      <c r="CH110" s="867"/>
      <c r="CI110" s="867"/>
      <c r="CJ110" s="867"/>
      <c r="CK110" s="926" t="s">
        <v>424</v>
      </c>
      <c r="CL110" s="819"/>
      <c r="CM110" s="860" t="s">
        <v>425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427</v>
      </c>
      <c r="BA111" s="752"/>
      <c r="BB111" s="752"/>
      <c r="BC111" s="752"/>
      <c r="BD111" s="752"/>
      <c r="BE111" s="752"/>
      <c r="BF111" s="752"/>
      <c r="BG111" s="752"/>
      <c r="BH111" s="752"/>
      <c r="BI111" s="752"/>
      <c r="BJ111" s="752"/>
      <c r="BK111" s="752"/>
      <c r="BL111" s="752"/>
      <c r="BM111" s="752"/>
      <c r="BN111" s="752"/>
      <c r="BO111" s="752"/>
      <c r="BP111" s="753"/>
      <c r="BQ111" s="816">
        <v>58819</v>
      </c>
      <c r="BR111" s="817"/>
      <c r="BS111" s="817"/>
      <c r="BT111" s="817"/>
      <c r="BU111" s="817"/>
      <c r="BV111" s="817">
        <v>45315</v>
      </c>
      <c r="BW111" s="817"/>
      <c r="BX111" s="817"/>
      <c r="BY111" s="817"/>
      <c r="BZ111" s="817"/>
      <c r="CA111" s="817">
        <v>31300</v>
      </c>
      <c r="CB111" s="817"/>
      <c r="CC111" s="817"/>
      <c r="CD111" s="817"/>
      <c r="CE111" s="817"/>
      <c r="CF111" s="875">
        <v>0</v>
      </c>
      <c r="CG111" s="876"/>
      <c r="CH111" s="876"/>
      <c r="CI111" s="876"/>
      <c r="CJ111" s="876"/>
      <c r="CK111" s="927"/>
      <c r="CL111" s="821"/>
      <c r="CM111" s="815" t="s">
        <v>428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58819</v>
      </c>
      <c r="DH111" s="817"/>
      <c r="DI111" s="817"/>
      <c r="DJ111" s="817"/>
      <c r="DK111" s="817"/>
      <c r="DL111" s="817">
        <v>45315</v>
      </c>
      <c r="DM111" s="817"/>
      <c r="DN111" s="817"/>
      <c r="DO111" s="817"/>
      <c r="DP111" s="817"/>
      <c r="DQ111" s="817">
        <v>31300</v>
      </c>
      <c r="DR111" s="817"/>
      <c r="DS111" s="817"/>
      <c r="DT111" s="817"/>
      <c r="DU111" s="817"/>
      <c r="DV111" s="794">
        <v>0</v>
      </c>
      <c r="DW111" s="794"/>
      <c r="DX111" s="794"/>
      <c r="DY111" s="794"/>
      <c r="DZ111" s="795"/>
    </row>
    <row r="112" spans="1:131" s="218" customFormat="1" ht="26.25" customHeight="1" x14ac:dyDescent="0.2">
      <c r="A112" s="912" t="s">
        <v>429</v>
      </c>
      <c r="B112" s="913"/>
      <c r="C112" s="752" t="s">
        <v>430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431</v>
      </c>
      <c r="BA112" s="752"/>
      <c r="BB112" s="752"/>
      <c r="BC112" s="752"/>
      <c r="BD112" s="752"/>
      <c r="BE112" s="752"/>
      <c r="BF112" s="752"/>
      <c r="BG112" s="752"/>
      <c r="BH112" s="752"/>
      <c r="BI112" s="752"/>
      <c r="BJ112" s="752"/>
      <c r="BK112" s="752"/>
      <c r="BL112" s="752"/>
      <c r="BM112" s="752"/>
      <c r="BN112" s="752"/>
      <c r="BO112" s="752"/>
      <c r="BP112" s="753"/>
      <c r="BQ112" s="816">
        <v>35405518</v>
      </c>
      <c r="BR112" s="817"/>
      <c r="BS112" s="817"/>
      <c r="BT112" s="817"/>
      <c r="BU112" s="817"/>
      <c r="BV112" s="817">
        <v>36708183</v>
      </c>
      <c r="BW112" s="817"/>
      <c r="BX112" s="817"/>
      <c r="BY112" s="817"/>
      <c r="BZ112" s="817"/>
      <c r="CA112" s="817">
        <v>36419514</v>
      </c>
      <c r="CB112" s="817"/>
      <c r="CC112" s="817"/>
      <c r="CD112" s="817"/>
      <c r="CE112" s="817"/>
      <c r="CF112" s="875">
        <v>56.1</v>
      </c>
      <c r="CG112" s="876"/>
      <c r="CH112" s="876"/>
      <c r="CI112" s="876"/>
      <c r="CJ112" s="876"/>
      <c r="CK112" s="927"/>
      <c r="CL112" s="821"/>
      <c r="CM112" s="815" t="s">
        <v>432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433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3157409</v>
      </c>
      <c r="AB113" s="919"/>
      <c r="AC113" s="919"/>
      <c r="AD113" s="919"/>
      <c r="AE113" s="920"/>
      <c r="AF113" s="921">
        <v>3489897</v>
      </c>
      <c r="AG113" s="919"/>
      <c r="AH113" s="919"/>
      <c r="AI113" s="919"/>
      <c r="AJ113" s="920"/>
      <c r="AK113" s="921">
        <v>3345749</v>
      </c>
      <c r="AL113" s="919"/>
      <c r="AM113" s="919"/>
      <c r="AN113" s="919"/>
      <c r="AO113" s="920"/>
      <c r="AP113" s="922">
        <v>5.2</v>
      </c>
      <c r="AQ113" s="923"/>
      <c r="AR113" s="923"/>
      <c r="AS113" s="923"/>
      <c r="AT113" s="924"/>
      <c r="AU113" s="932"/>
      <c r="AV113" s="933"/>
      <c r="AW113" s="933"/>
      <c r="AX113" s="933"/>
      <c r="AY113" s="933"/>
      <c r="AZ113" s="815" t="s">
        <v>434</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437</v>
      </c>
      <c r="BA114" s="752"/>
      <c r="BB114" s="752"/>
      <c r="BC114" s="752"/>
      <c r="BD114" s="752"/>
      <c r="BE114" s="752"/>
      <c r="BF114" s="752"/>
      <c r="BG114" s="752"/>
      <c r="BH114" s="752"/>
      <c r="BI114" s="752"/>
      <c r="BJ114" s="752"/>
      <c r="BK114" s="752"/>
      <c r="BL114" s="752"/>
      <c r="BM114" s="752"/>
      <c r="BN114" s="752"/>
      <c r="BO114" s="752"/>
      <c r="BP114" s="753"/>
      <c r="BQ114" s="816">
        <v>16182508</v>
      </c>
      <c r="BR114" s="817"/>
      <c r="BS114" s="817"/>
      <c r="BT114" s="817"/>
      <c r="BU114" s="817"/>
      <c r="BV114" s="817">
        <v>16734132</v>
      </c>
      <c r="BW114" s="817"/>
      <c r="BX114" s="817"/>
      <c r="BY114" s="817"/>
      <c r="BZ114" s="817"/>
      <c r="CA114" s="817">
        <v>16504273</v>
      </c>
      <c r="CB114" s="817"/>
      <c r="CC114" s="817"/>
      <c r="CD114" s="817"/>
      <c r="CE114" s="817"/>
      <c r="CF114" s="875">
        <v>25.4</v>
      </c>
      <c r="CG114" s="876"/>
      <c r="CH114" s="876"/>
      <c r="CI114" s="876"/>
      <c r="CJ114" s="876"/>
      <c r="CK114" s="927"/>
      <c r="CL114" s="821"/>
      <c r="CM114" s="815" t="s">
        <v>438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9793</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440</v>
      </c>
      <c r="BA115" s="752"/>
      <c r="BB115" s="752"/>
      <c r="BC115" s="752"/>
      <c r="BD115" s="752"/>
      <c r="BE115" s="752"/>
      <c r="BF115" s="752"/>
      <c r="BG115" s="752"/>
      <c r="BH115" s="752"/>
      <c r="BI115" s="752"/>
      <c r="BJ115" s="752"/>
      <c r="BK115" s="752"/>
      <c r="BL115" s="752"/>
      <c r="BM115" s="752"/>
      <c r="BN115" s="752"/>
      <c r="BO115" s="752"/>
      <c r="BP115" s="753"/>
      <c r="BQ115" s="816">
        <v>850632</v>
      </c>
      <c r="BR115" s="817"/>
      <c r="BS115" s="817"/>
      <c r="BT115" s="817"/>
      <c r="BU115" s="817"/>
      <c r="BV115" s="817">
        <v>6338778</v>
      </c>
      <c r="BW115" s="817"/>
      <c r="BX115" s="817"/>
      <c r="BY115" s="817"/>
      <c r="BZ115" s="817"/>
      <c r="CA115" s="817">
        <v>7267158</v>
      </c>
      <c r="CB115" s="817"/>
      <c r="CC115" s="817"/>
      <c r="CD115" s="817"/>
      <c r="CE115" s="817"/>
      <c r="CF115" s="875">
        <v>11.2</v>
      </c>
      <c r="CG115" s="876"/>
      <c r="CH115" s="876"/>
      <c r="CI115" s="876"/>
      <c r="CJ115" s="876"/>
      <c r="CK115" s="927"/>
      <c r="CL115" s="821"/>
      <c r="CM115" s="815" t="s">
        <v>441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442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445</v>
      </c>
      <c r="Z117" s="897"/>
      <c r="AA117" s="902">
        <v>16700095</v>
      </c>
      <c r="AB117" s="903"/>
      <c r="AC117" s="903"/>
      <c r="AD117" s="903"/>
      <c r="AE117" s="904"/>
      <c r="AF117" s="905">
        <v>16921612</v>
      </c>
      <c r="AG117" s="903"/>
      <c r="AH117" s="903"/>
      <c r="AI117" s="903"/>
      <c r="AJ117" s="904"/>
      <c r="AK117" s="905">
        <v>18191506</v>
      </c>
      <c r="AL117" s="903"/>
      <c r="AM117" s="903"/>
      <c r="AN117" s="903"/>
      <c r="AO117" s="904"/>
      <c r="AP117" s="906"/>
      <c r="AQ117" s="907"/>
      <c r="AR117" s="907"/>
      <c r="AS117" s="907"/>
      <c r="AT117" s="908"/>
      <c r="AU117" s="932"/>
      <c r="AV117" s="933"/>
      <c r="AW117" s="933"/>
      <c r="AX117" s="933"/>
      <c r="AY117" s="933"/>
      <c r="AZ117" s="863" t="s">
        <v>446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421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418</v>
      </c>
      <c r="AB118" s="896"/>
      <c r="AC118" s="896"/>
      <c r="AD118" s="896"/>
      <c r="AE118" s="897"/>
      <c r="AF118" s="898" t="s">
        <v>419</v>
      </c>
      <c r="AG118" s="896"/>
      <c r="AH118" s="896"/>
      <c r="AI118" s="896"/>
      <c r="AJ118" s="897"/>
      <c r="AK118" s="898" t="s">
        <v>294</v>
      </c>
      <c r="AL118" s="896"/>
      <c r="AM118" s="896"/>
      <c r="AN118" s="896"/>
      <c r="AO118" s="897"/>
      <c r="AP118" s="899" t="s">
        <v>420</v>
      </c>
      <c r="AQ118" s="900"/>
      <c r="AR118" s="900"/>
      <c r="AS118" s="900"/>
      <c r="AT118" s="901"/>
      <c r="AU118" s="932"/>
      <c r="AV118" s="933"/>
      <c r="AW118" s="933"/>
      <c r="AX118" s="933"/>
      <c r="AY118" s="933"/>
      <c r="AZ118" s="838" t="s">
        <v>448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424</v>
      </c>
      <c r="B119" s="819"/>
      <c r="C119" s="860" t="s">
        <v>425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450</v>
      </c>
      <c r="BP119" s="878"/>
      <c r="BQ119" s="879">
        <v>219540622</v>
      </c>
      <c r="BR119" s="845"/>
      <c r="BS119" s="845"/>
      <c r="BT119" s="845"/>
      <c r="BU119" s="845"/>
      <c r="BV119" s="845">
        <v>228068520</v>
      </c>
      <c r="BW119" s="845"/>
      <c r="BX119" s="845"/>
      <c r="BY119" s="845"/>
      <c r="BZ119" s="845"/>
      <c r="CA119" s="845">
        <v>227346164</v>
      </c>
      <c r="CB119" s="845"/>
      <c r="CC119" s="845"/>
      <c r="CD119" s="845"/>
      <c r="CE119" s="845"/>
      <c r="CF119" s="748"/>
      <c r="CG119" s="749"/>
      <c r="CH119" s="749"/>
      <c r="CI119" s="749"/>
      <c r="CJ119" s="834"/>
      <c r="CK119" s="928"/>
      <c r="CL119" s="823"/>
      <c r="CM119" s="838" t="s">
        <v>451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452</v>
      </c>
      <c r="AV120" s="881"/>
      <c r="AW120" s="881"/>
      <c r="AX120" s="881"/>
      <c r="AY120" s="882"/>
      <c r="AZ120" s="860" t="s">
        <v>453</v>
      </c>
      <c r="BA120" s="808"/>
      <c r="BB120" s="808"/>
      <c r="BC120" s="808"/>
      <c r="BD120" s="808"/>
      <c r="BE120" s="808"/>
      <c r="BF120" s="808"/>
      <c r="BG120" s="808"/>
      <c r="BH120" s="808"/>
      <c r="BI120" s="808"/>
      <c r="BJ120" s="808"/>
      <c r="BK120" s="808"/>
      <c r="BL120" s="808"/>
      <c r="BM120" s="808"/>
      <c r="BN120" s="808"/>
      <c r="BO120" s="808"/>
      <c r="BP120" s="809"/>
      <c r="BQ120" s="861">
        <v>17656860</v>
      </c>
      <c r="BR120" s="842"/>
      <c r="BS120" s="842"/>
      <c r="BT120" s="842"/>
      <c r="BU120" s="842"/>
      <c r="BV120" s="842">
        <v>16087096</v>
      </c>
      <c r="BW120" s="842"/>
      <c r="BX120" s="842"/>
      <c r="BY120" s="842"/>
      <c r="BZ120" s="842"/>
      <c r="CA120" s="842">
        <v>14047127</v>
      </c>
      <c r="CB120" s="842"/>
      <c r="CC120" s="842"/>
      <c r="CD120" s="842"/>
      <c r="CE120" s="842"/>
      <c r="CF120" s="866">
        <v>21.6</v>
      </c>
      <c r="CG120" s="867"/>
      <c r="CH120" s="867"/>
      <c r="CI120" s="867"/>
      <c r="CJ120" s="867"/>
      <c r="CK120" s="868" t="s">
        <v>454</v>
      </c>
      <c r="CL120" s="852"/>
      <c r="CM120" s="852"/>
      <c r="CN120" s="852"/>
      <c r="CO120" s="853"/>
      <c r="CP120" s="872" t="s">
        <v>399</v>
      </c>
      <c r="CQ120" s="873"/>
      <c r="CR120" s="873"/>
      <c r="CS120" s="873"/>
      <c r="CT120" s="873"/>
      <c r="CU120" s="873"/>
      <c r="CV120" s="873"/>
      <c r="CW120" s="873"/>
      <c r="CX120" s="873"/>
      <c r="CY120" s="873"/>
      <c r="CZ120" s="873"/>
      <c r="DA120" s="873"/>
      <c r="DB120" s="873"/>
      <c r="DC120" s="873"/>
      <c r="DD120" s="873"/>
      <c r="DE120" s="873"/>
      <c r="DF120" s="874"/>
      <c r="DG120" s="861">
        <v>31483166</v>
      </c>
      <c r="DH120" s="842"/>
      <c r="DI120" s="842"/>
      <c r="DJ120" s="842"/>
      <c r="DK120" s="842"/>
      <c r="DL120" s="842">
        <v>33224817</v>
      </c>
      <c r="DM120" s="842"/>
      <c r="DN120" s="842"/>
      <c r="DO120" s="842"/>
      <c r="DP120" s="842"/>
      <c r="DQ120" s="842">
        <v>33343033</v>
      </c>
      <c r="DR120" s="842"/>
      <c r="DS120" s="842"/>
      <c r="DT120" s="842"/>
      <c r="DU120" s="842"/>
      <c r="DV120" s="843">
        <v>51.4</v>
      </c>
      <c r="DW120" s="843"/>
      <c r="DX120" s="843"/>
      <c r="DY120" s="843"/>
      <c r="DZ120" s="844"/>
    </row>
    <row r="121" spans="1:130" s="218" customFormat="1" ht="26.25" customHeight="1" x14ac:dyDescent="0.2">
      <c r="A121" s="820"/>
      <c r="B121" s="821"/>
      <c r="C121" s="863" t="s">
        <v>455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456</v>
      </c>
      <c r="BA121" s="752"/>
      <c r="BB121" s="752"/>
      <c r="BC121" s="752"/>
      <c r="BD121" s="752"/>
      <c r="BE121" s="752"/>
      <c r="BF121" s="752"/>
      <c r="BG121" s="752"/>
      <c r="BH121" s="752"/>
      <c r="BI121" s="752"/>
      <c r="BJ121" s="752"/>
      <c r="BK121" s="752"/>
      <c r="BL121" s="752"/>
      <c r="BM121" s="752"/>
      <c r="BN121" s="752"/>
      <c r="BO121" s="752"/>
      <c r="BP121" s="753"/>
      <c r="BQ121" s="816">
        <v>14037411</v>
      </c>
      <c r="BR121" s="817"/>
      <c r="BS121" s="817"/>
      <c r="BT121" s="817"/>
      <c r="BU121" s="817"/>
      <c r="BV121" s="817">
        <v>14215748</v>
      </c>
      <c r="BW121" s="817"/>
      <c r="BX121" s="817"/>
      <c r="BY121" s="817"/>
      <c r="BZ121" s="817"/>
      <c r="CA121" s="817">
        <v>13700384</v>
      </c>
      <c r="CB121" s="817"/>
      <c r="CC121" s="817"/>
      <c r="CD121" s="817"/>
      <c r="CE121" s="817"/>
      <c r="CF121" s="875">
        <v>21.1</v>
      </c>
      <c r="CG121" s="876"/>
      <c r="CH121" s="876"/>
      <c r="CI121" s="876"/>
      <c r="CJ121" s="876"/>
      <c r="CK121" s="869"/>
      <c r="CL121" s="855"/>
      <c r="CM121" s="855"/>
      <c r="CN121" s="855"/>
      <c r="CO121" s="856"/>
      <c r="CP121" s="835" t="s">
        <v>400</v>
      </c>
      <c r="CQ121" s="836"/>
      <c r="CR121" s="836"/>
      <c r="CS121" s="836"/>
      <c r="CT121" s="836"/>
      <c r="CU121" s="836"/>
      <c r="CV121" s="836"/>
      <c r="CW121" s="836"/>
      <c r="CX121" s="836"/>
      <c r="CY121" s="836"/>
      <c r="CZ121" s="836"/>
      <c r="DA121" s="836"/>
      <c r="DB121" s="836"/>
      <c r="DC121" s="836"/>
      <c r="DD121" s="836"/>
      <c r="DE121" s="836"/>
      <c r="DF121" s="837"/>
      <c r="DG121" s="816">
        <v>2078868</v>
      </c>
      <c r="DH121" s="817"/>
      <c r="DI121" s="817"/>
      <c r="DJ121" s="817"/>
      <c r="DK121" s="817"/>
      <c r="DL121" s="817">
        <v>1731506</v>
      </c>
      <c r="DM121" s="817"/>
      <c r="DN121" s="817"/>
      <c r="DO121" s="817"/>
      <c r="DP121" s="817"/>
      <c r="DQ121" s="817">
        <v>1277312</v>
      </c>
      <c r="DR121" s="817"/>
      <c r="DS121" s="817"/>
      <c r="DT121" s="817"/>
      <c r="DU121" s="817"/>
      <c r="DV121" s="794">
        <v>2</v>
      </c>
      <c r="DW121" s="794"/>
      <c r="DX121" s="794"/>
      <c r="DY121" s="794"/>
      <c r="DZ121" s="795"/>
    </row>
    <row r="122" spans="1:130" s="218" customFormat="1" ht="26.25" customHeight="1" x14ac:dyDescent="0.2">
      <c r="A122" s="820"/>
      <c r="B122" s="821"/>
      <c r="C122" s="815" t="s">
        <v>438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457</v>
      </c>
      <c r="BA122" s="839"/>
      <c r="BB122" s="839"/>
      <c r="BC122" s="839"/>
      <c r="BD122" s="839"/>
      <c r="BE122" s="839"/>
      <c r="BF122" s="839"/>
      <c r="BG122" s="839"/>
      <c r="BH122" s="839"/>
      <c r="BI122" s="839"/>
      <c r="BJ122" s="839"/>
      <c r="BK122" s="839"/>
      <c r="BL122" s="839"/>
      <c r="BM122" s="839"/>
      <c r="BN122" s="839"/>
      <c r="BO122" s="839"/>
      <c r="BP122" s="840"/>
      <c r="BQ122" s="879">
        <v>128697025</v>
      </c>
      <c r="BR122" s="845"/>
      <c r="BS122" s="845"/>
      <c r="BT122" s="845"/>
      <c r="BU122" s="845"/>
      <c r="BV122" s="845">
        <v>126097681</v>
      </c>
      <c r="BW122" s="845"/>
      <c r="BX122" s="845"/>
      <c r="BY122" s="845"/>
      <c r="BZ122" s="845"/>
      <c r="CA122" s="845">
        <v>122127742</v>
      </c>
      <c r="CB122" s="845"/>
      <c r="CC122" s="845"/>
      <c r="CD122" s="845"/>
      <c r="CE122" s="845"/>
      <c r="CF122" s="846">
        <v>188.1</v>
      </c>
      <c r="CG122" s="847"/>
      <c r="CH122" s="847"/>
      <c r="CI122" s="847"/>
      <c r="CJ122" s="847"/>
      <c r="CK122" s="869"/>
      <c r="CL122" s="855"/>
      <c r="CM122" s="855"/>
      <c r="CN122" s="855"/>
      <c r="CO122" s="856"/>
      <c r="CP122" s="835" t="s">
        <v>397</v>
      </c>
      <c r="CQ122" s="836"/>
      <c r="CR122" s="836"/>
      <c r="CS122" s="836"/>
      <c r="CT122" s="836"/>
      <c r="CU122" s="836"/>
      <c r="CV122" s="836"/>
      <c r="CW122" s="836"/>
      <c r="CX122" s="836"/>
      <c r="CY122" s="836"/>
      <c r="CZ122" s="836"/>
      <c r="DA122" s="836"/>
      <c r="DB122" s="836"/>
      <c r="DC122" s="836"/>
      <c r="DD122" s="836"/>
      <c r="DE122" s="836"/>
      <c r="DF122" s="837"/>
      <c r="DG122" s="816">
        <v>1205821</v>
      </c>
      <c r="DH122" s="817"/>
      <c r="DI122" s="817"/>
      <c r="DJ122" s="817"/>
      <c r="DK122" s="817"/>
      <c r="DL122" s="817">
        <v>1159753</v>
      </c>
      <c r="DM122" s="817"/>
      <c r="DN122" s="817"/>
      <c r="DO122" s="817"/>
      <c r="DP122" s="817"/>
      <c r="DQ122" s="817">
        <v>1240051</v>
      </c>
      <c r="DR122" s="817"/>
      <c r="DS122" s="817"/>
      <c r="DT122" s="817"/>
      <c r="DU122" s="817"/>
      <c r="DV122" s="794">
        <v>1.9</v>
      </c>
      <c r="DW122" s="794"/>
      <c r="DX122" s="794"/>
      <c r="DY122" s="794"/>
      <c r="DZ122" s="795"/>
    </row>
    <row r="123" spans="1:130" s="218" customFormat="1" ht="26.25" customHeight="1" x14ac:dyDescent="0.2">
      <c r="A123" s="820"/>
      <c r="B123" s="821"/>
      <c r="C123" s="815" t="s">
        <v>444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458</v>
      </c>
      <c r="BP123" s="878"/>
      <c r="BQ123" s="832">
        <v>160391296</v>
      </c>
      <c r="BR123" s="833"/>
      <c r="BS123" s="833"/>
      <c r="BT123" s="833"/>
      <c r="BU123" s="833"/>
      <c r="BV123" s="833">
        <v>156400525</v>
      </c>
      <c r="BW123" s="833"/>
      <c r="BX123" s="833"/>
      <c r="BY123" s="833"/>
      <c r="BZ123" s="833"/>
      <c r="CA123" s="833">
        <v>149875253</v>
      </c>
      <c r="CB123" s="833"/>
      <c r="CC123" s="833"/>
      <c r="CD123" s="833"/>
      <c r="CE123" s="833"/>
      <c r="CF123" s="748"/>
      <c r="CG123" s="749"/>
      <c r="CH123" s="749"/>
      <c r="CI123" s="749"/>
      <c r="CJ123" s="834"/>
      <c r="CK123" s="869"/>
      <c r="CL123" s="855"/>
      <c r="CM123" s="855"/>
      <c r="CN123" s="855"/>
      <c r="CO123" s="856"/>
      <c r="CP123" s="835" t="s">
        <v>402</v>
      </c>
      <c r="CQ123" s="836"/>
      <c r="CR123" s="836"/>
      <c r="CS123" s="836"/>
      <c r="CT123" s="836"/>
      <c r="CU123" s="836"/>
      <c r="CV123" s="836"/>
      <c r="CW123" s="836"/>
      <c r="CX123" s="836"/>
      <c r="CY123" s="836"/>
      <c r="CZ123" s="836"/>
      <c r="DA123" s="836"/>
      <c r="DB123" s="836"/>
      <c r="DC123" s="836"/>
      <c r="DD123" s="836"/>
      <c r="DE123" s="836"/>
      <c r="DF123" s="837"/>
      <c r="DG123" s="779">
        <v>355884</v>
      </c>
      <c r="DH123" s="780"/>
      <c r="DI123" s="780"/>
      <c r="DJ123" s="780"/>
      <c r="DK123" s="781"/>
      <c r="DL123" s="782">
        <v>334767</v>
      </c>
      <c r="DM123" s="780"/>
      <c r="DN123" s="780"/>
      <c r="DO123" s="780"/>
      <c r="DP123" s="781"/>
      <c r="DQ123" s="782">
        <v>314863</v>
      </c>
      <c r="DR123" s="780"/>
      <c r="DS123" s="780"/>
      <c r="DT123" s="780"/>
      <c r="DU123" s="781"/>
      <c r="DV123" s="824">
        <v>0.5</v>
      </c>
      <c r="DW123" s="825"/>
      <c r="DX123" s="825"/>
      <c r="DY123" s="825"/>
      <c r="DZ123" s="826"/>
    </row>
    <row r="124" spans="1:130" s="218" customFormat="1" ht="26.25" customHeight="1" thickBot="1" x14ac:dyDescent="0.25">
      <c r="A124" s="820"/>
      <c r="B124" s="821"/>
      <c r="C124" s="815" t="s">
        <v>447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94.7</v>
      </c>
      <c r="BR124" s="831"/>
      <c r="BS124" s="831"/>
      <c r="BT124" s="831"/>
      <c r="BU124" s="831"/>
      <c r="BV124" s="831">
        <v>112.9</v>
      </c>
      <c r="BW124" s="831"/>
      <c r="BX124" s="831"/>
      <c r="BY124" s="831"/>
      <c r="BZ124" s="831"/>
      <c r="CA124" s="831">
        <v>119.3</v>
      </c>
      <c r="CB124" s="831"/>
      <c r="CC124" s="831"/>
      <c r="CD124" s="831"/>
      <c r="CE124" s="831"/>
      <c r="CF124" s="726"/>
      <c r="CG124" s="727"/>
      <c r="CH124" s="727"/>
      <c r="CI124" s="727"/>
      <c r="CJ124" s="862"/>
      <c r="CK124" s="870"/>
      <c r="CL124" s="870"/>
      <c r="CM124" s="870"/>
      <c r="CN124" s="870"/>
      <c r="CO124" s="871"/>
      <c r="CP124" s="835" t="s">
        <v>460</v>
      </c>
      <c r="CQ124" s="836"/>
      <c r="CR124" s="836"/>
      <c r="CS124" s="836"/>
      <c r="CT124" s="836"/>
      <c r="CU124" s="836"/>
      <c r="CV124" s="836"/>
      <c r="CW124" s="836"/>
      <c r="CX124" s="836"/>
      <c r="CY124" s="836"/>
      <c r="CZ124" s="836"/>
      <c r="DA124" s="836"/>
      <c r="DB124" s="836"/>
      <c r="DC124" s="836"/>
      <c r="DD124" s="836"/>
      <c r="DE124" s="836"/>
      <c r="DF124" s="837"/>
      <c r="DG124" s="763">
        <v>281779</v>
      </c>
      <c r="DH124" s="764"/>
      <c r="DI124" s="764"/>
      <c r="DJ124" s="764"/>
      <c r="DK124" s="765"/>
      <c r="DL124" s="766">
        <v>257340</v>
      </c>
      <c r="DM124" s="764"/>
      <c r="DN124" s="764"/>
      <c r="DO124" s="764"/>
      <c r="DP124" s="765"/>
      <c r="DQ124" s="766">
        <v>244255</v>
      </c>
      <c r="DR124" s="764"/>
      <c r="DS124" s="764"/>
      <c r="DT124" s="764"/>
      <c r="DU124" s="765"/>
      <c r="DV124" s="848">
        <v>0.4</v>
      </c>
      <c r="DW124" s="849"/>
      <c r="DX124" s="849"/>
      <c r="DY124" s="849"/>
      <c r="DZ124" s="850"/>
    </row>
    <row r="125" spans="1:130" s="218" customFormat="1" ht="26.25" customHeight="1" x14ac:dyDescent="0.2">
      <c r="A125" s="820"/>
      <c r="B125" s="821"/>
      <c r="C125" s="815" t="s">
        <v>449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461</v>
      </c>
      <c r="CL125" s="852"/>
      <c r="CM125" s="852"/>
      <c r="CN125" s="852"/>
      <c r="CO125" s="853"/>
      <c r="CP125" s="860" t="s">
        <v>462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451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464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9793</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465</v>
      </c>
      <c r="AY127" s="812"/>
      <c r="AZ127" s="812"/>
      <c r="BA127" s="812"/>
      <c r="BB127" s="812"/>
      <c r="BC127" s="812"/>
      <c r="BD127" s="812"/>
      <c r="BE127" s="813"/>
      <c r="BF127" s="811" t="s">
        <v>466</v>
      </c>
      <c r="BG127" s="812"/>
      <c r="BH127" s="812"/>
      <c r="BI127" s="812"/>
      <c r="BJ127" s="812"/>
      <c r="BK127" s="812"/>
      <c r="BL127" s="813"/>
      <c r="BM127" s="811" t="s">
        <v>467</v>
      </c>
      <c r="BN127" s="812"/>
      <c r="BO127" s="812"/>
      <c r="BP127" s="812"/>
      <c r="BQ127" s="812"/>
      <c r="BR127" s="812"/>
      <c r="BS127" s="813"/>
      <c r="BT127" s="811" t="s">
        <v>468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469</v>
      </c>
      <c r="CQ127" s="752"/>
      <c r="CR127" s="752"/>
      <c r="CS127" s="752"/>
      <c r="CT127" s="752"/>
      <c r="CU127" s="752"/>
      <c r="CV127" s="752"/>
      <c r="CW127" s="752"/>
      <c r="CX127" s="752"/>
      <c r="CY127" s="752"/>
      <c r="CZ127" s="752"/>
      <c r="DA127" s="752"/>
      <c r="DB127" s="752"/>
      <c r="DC127" s="752"/>
      <c r="DD127" s="752"/>
      <c r="DE127" s="752"/>
      <c r="DF127" s="753"/>
      <c r="DG127" s="816">
        <v>850632</v>
      </c>
      <c r="DH127" s="817"/>
      <c r="DI127" s="817"/>
      <c r="DJ127" s="817"/>
      <c r="DK127" s="817"/>
      <c r="DL127" s="817">
        <v>6338778</v>
      </c>
      <c r="DM127" s="817"/>
      <c r="DN127" s="817"/>
      <c r="DO127" s="817"/>
      <c r="DP127" s="817"/>
      <c r="DQ127" s="817">
        <v>7267158</v>
      </c>
      <c r="DR127" s="817"/>
      <c r="DS127" s="817"/>
      <c r="DT127" s="817"/>
      <c r="DU127" s="817"/>
      <c r="DV127" s="794">
        <v>11.2</v>
      </c>
      <c r="DW127" s="794"/>
      <c r="DX127" s="794"/>
      <c r="DY127" s="794"/>
      <c r="DZ127" s="795"/>
    </row>
    <row r="128" spans="1:130" s="218" customFormat="1" ht="26.25" customHeight="1" thickBot="1" x14ac:dyDescent="0.25">
      <c r="A128" s="796" t="s">
        <v>470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471</v>
      </c>
      <c r="X128" s="798"/>
      <c r="Y128" s="798"/>
      <c r="Z128" s="799"/>
      <c r="AA128" s="800">
        <v>559337</v>
      </c>
      <c r="AB128" s="801"/>
      <c r="AC128" s="801"/>
      <c r="AD128" s="801"/>
      <c r="AE128" s="802"/>
      <c r="AF128" s="803">
        <v>461169</v>
      </c>
      <c r="AG128" s="801"/>
      <c r="AH128" s="801"/>
      <c r="AI128" s="801"/>
      <c r="AJ128" s="802"/>
      <c r="AK128" s="803">
        <v>1019188</v>
      </c>
      <c r="AL128" s="801"/>
      <c r="AM128" s="801"/>
      <c r="AN128" s="801"/>
      <c r="AO128" s="802"/>
      <c r="AP128" s="804"/>
      <c r="AQ128" s="805"/>
      <c r="AR128" s="805"/>
      <c r="AS128" s="805"/>
      <c r="AT128" s="806"/>
      <c r="AU128" s="220"/>
      <c r="AV128" s="220"/>
      <c r="AW128" s="220"/>
      <c r="AX128" s="807" t="s">
        <v>472</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474</v>
      </c>
      <c r="X129" s="777"/>
      <c r="Y129" s="777"/>
      <c r="Z129" s="778"/>
      <c r="AA129" s="779">
        <v>73071998</v>
      </c>
      <c r="AB129" s="780"/>
      <c r="AC129" s="780"/>
      <c r="AD129" s="780"/>
      <c r="AE129" s="781"/>
      <c r="AF129" s="782">
        <v>73990155</v>
      </c>
      <c r="AG129" s="780"/>
      <c r="AH129" s="780"/>
      <c r="AI129" s="780"/>
      <c r="AJ129" s="781"/>
      <c r="AK129" s="782">
        <v>75425623</v>
      </c>
      <c r="AL129" s="780"/>
      <c r="AM129" s="780"/>
      <c r="AN129" s="780"/>
      <c r="AO129" s="781"/>
      <c r="AP129" s="783"/>
      <c r="AQ129" s="784"/>
      <c r="AR129" s="784"/>
      <c r="AS129" s="784"/>
      <c r="AT129" s="785"/>
      <c r="AU129" s="221"/>
      <c r="AV129" s="221"/>
      <c r="AW129" s="221"/>
      <c r="AX129" s="751" t="s">
        <v>475</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477</v>
      </c>
      <c r="X130" s="777"/>
      <c r="Y130" s="777"/>
      <c r="Z130" s="778"/>
      <c r="AA130" s="779">
        <v>10664576</v>
      </c>
      <c r="AB130" s="780"/>
      <c r="AC130" s="780"/>
      <c r="AD130" s="780"/>
      <c r="AE130" s="781"/>
      <c r="AF130" s="782">
        <v>10551600</v>
      </c>
      <c r="AG130" s="780"/>
      <c r="AH130" s="780"/>
      <c r="AI130" s="780"/>
      <c r="AJ130" s="781"/>
      <c r="AK130" s="782">
        <v>10513534</v>
      </c>
      <c r="AL130" s="780"/>
      <c r="AM130" s="780"/>
      <c r="AN130" s="780"/>
      <c r="AO130" s="781"/>
      <c r="AP130" s="783"/>
      <c r="AQ130" s="784"/>
      <c r="AR130" s="784"/>
      <c r="AS130" s="784"/>
      <c r="AT130" s="785"/>
      <c r="AU130" s="221"/>
      <c r="AV130" s="221"/>
      <c r="AW130" s="221"/>
      <c r="AX130" s="751" t="s">
        <v>478</v>
      </c>
      <c r="AY130" s="752"/>
      <c r="AZ130" s="752"/>
      <c r="BA130" s="752"/>
      <c r="BB130" s="752"/>
      <c r="BC130" s="752"/>
      <c r="BD130" s="752"/>
      <c r="BE130" s="753"/>
      <c r="BF130" s="754">
        <v>9.4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479</v>
      </c>
      <c r="X131" s="761"/>
      <c r="Y131" s="761"/>
      <c r="Z131" s="762"/>
      <c r="AA131" s="763">
        <v>62407422</v>
      </c>
      <c r="AB131" s="764"/>
      <c r="AC131" s="764"/>
      <c r="AD131" s="764"/>
      <c r="AE131" s="765"/>
      <c r="AF131" s="766">
        <v>63438555</v>
      </c>
      <c r="AG131" s="764"/>
      <c r="AH131" s="764"/>
      <c r="AI131" s="764"/>
      <c r="AJ131" s="765"/>
      <c r="AK131" s="766">
        <v>64912089</v>
      </c>
      <c r="AL131" s="764"/>
      <c r="AM131" s="764"/>
      <c r="AN131" s="764"/>
      <c r="AO131" s="765"/>
      <c r="AP131" s="767"/>
      <c r="AQ131" s="768"/>
      <c r="AR131" s="768"/>
      <c r="AS131" s="768"/>
      <c r="AT131" s="769"/>
      <c r="AU131" s="221"/>
      <c r="AV131" s="221"/>
      <c r="AW131" s="221"/>
      <c r="AX131" s="729" t="s">
        <v>480</v>
      </c>
      <c r="AY131" s="730"/>
      <c r="AZ131" s="730"/>
      <c r="BA131" s="730"/>
      <c r="BB131" s="730"/>
      <c r="BC131" s="730"/>
      <c r="BD131" s="730"/>
      <c r="BE131" s="731"/>
      <c r="BF131" s="732">
        <v>119.3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481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482</v>
      </c>
      <c r="W132" s="742"/>
      <c r="X132" s="742"/>
      <c r="Y132" s="742"/>
      <c r="Z132" s="743"/>
      <c r="AA132" s="744">
        <v>8.7748889870000006</v>
      </c>
      <c r="AB132" s="745"/>
      <c r="AC132" s="745"/>
      <c r="AD132" s="745"/>
      <c r="AE132" s="746"/>
      <c r="AF132" s="747">
        <v>9.3142774139999993</v>
      </c>
      <c r="AG132" s="745"/>
      <c r="AH132" s="745"/>
      <c r="AI132" s="745"/>
      <c r="AJ132" s="746"/>
      <c r="AK132" s="747">
        <v>10.258157000000001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483</v>
      </c>
      <c r="W133" s="721"/>
      <c r="X133" s="721"/>
      <c r="Y133" s="721"/>
      <c r="Z133" s="722"/>
      <c r="AA133" s="723">
        <v>8.6</v>
      </c>
      <c r="AB133" s="724"/>
      <c r="AC133" s="724"/>
      <c r="AD133" s="724"/>
      <c r="AE133" s="725"/>
      <c r="AF133" s="723">
        <v>8.8000000000000007</v>
      </c>
      <c r="AG133" s="724"/>
      <c r="AH133" s="724"/>
      <c r="AI133" s="724"/>
      <c r="AJ133" s="725"/>
      <c r="AK133" s="723">
        <v>9.4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lJ6/xWthiabw7yqiENP8nfTimNuPgS3RoUfsLF4gkHSCtnb1sIobY7pHVn5emUzqfMrvxue4adk9OeayUBh8w==" saltValue="O1rDTSmKrXHHYrktQwQB1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484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oYLyIrGlQJIViCK6Qdm5uYafXs4h5j99yqdkF6jTWqtTkyX40182ztwpQmB8+Nx+FAGcGVHJ1/5q9mcm23qR1g==" saltValue="DDg6cSk9AZizIYKtaSsz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KvXl14o/HfNUpfuTtkAjJdnUnLk3by5NFaSlYU3xd4Dp/SkbXH2fVvgfmLRLhjG1vnKU5RWoSBDudUU5OcSAQ==" saltValue="qJq9PoI/Mzu/xE/YhZMCs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2" t="s">
        <v>487</v>
      </c>
      <c r="AP7" s="260"/>
      <c r="AQ7" s="261" t="s">
        <v>488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3"/>
      <c r="AP8" s="266" t="s">
        <v>489</v>
      </c>
      <c r="AQ8" s="267" t="s">
        <v>490</v>
      </c>
      <c r="AR8" s="268" t="s">
        <v>491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4" t="s">
        <v>492</v>
      </c>
      <c r="AL9" s="1135"/>
      <c r="AM9" s="1135"/>
      <c r="AN9" s="1136"/>
      <c r="AO9" s="269">
        <v>23181121</v>
      </c>
      <c r="AP9" s="269">
        <v>78920</v>
      </c>
      <c r="AQ9" s="270">
        <v>69190</v>
      </c>
      <c r="AR9" s="271">
        <v>14.1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4" t="s">
        <v>493</v>
      </c>
      <c r="AL10" s="1135"/>
      <c r="AM10" s="1135"/>
      <c r="AN10" s="1136"/>
      <c r="AO10" s="272">
        <v>50525</v>
      </c>
      <c r="AP10" s="272">
        <v>172</v>
      </c>
      <c r="AQ10" s="273">
        <v>1817</v>
      </c>
      <c r="AR10" s="274">
        <v>-90.5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4" t="s">
        <v>494</v>
      </c>
      <c r="AL11" s="1135"/>
      <c r="AM11" s="1135"/>
      <c r="AN11" s="1136"/>
      <c r="AO11" s="272">
        <v>19430</v>
      </c>
      <c r="AP11" s="272">
        <v>66</v>
      </c>
      <c r="AQ11" s="273">
        <v>711</v>
      </c>
      <c r="AR11" s="274">
        <v>-90.7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4" t="s">
        <v>495</v>
      </c>
      <c r="AL12" s="1135"/>
      <c r="AM12" s="1135"/>
      <c r="AN12" s="1136"/>
      <c r="AO12" s="272">
        <v>11373</v>
      </c>
      <c r="AP12" s="272">
        <v>39</v>
      </c>
      <c r="AQ12" s="273">
        <v>19</v>
      </c>
      <c r="AR12" s="274">
        <v>105.3</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4" t="s">
        <v>496</v>
      </c>
      <c r="AL13" s="1135"/>
      <c r="AM13" s="1135"/>
      <c r="AN13" s="1136"/>
      <c r="AO13" s="272">
        <v>719643</v>
      </c>
      <c r="AP13" s="272">
        <v>2450</v>
      </c>
      <c r="AQ13" s="273">
        <v>2094</v>
      </c>
      <c r="AR13" s="274">
        <v>17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4" t="s">
        <v>497</v>
      </c>
      <c r="AL14" s="1135"/>
      <c r="AM14" s="1135"/>
      <c r="AN14" s="1136"/>
      <c r="AO14" s="272">
        <v>463742</v>
      </c>
      <c r="AP14" s="272">
        <v>1579</v>
      </c>
      <c r="AQ14" s="273">
        <v>1351</v>
      </c>
      <c r="AR14" s="274">
        <v>16.899999999999999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7" t="s">
        <v>498</v>
      </c>
      <c r="AL15" s="1138"/>
      <c r="AM15" s="1138"/>
      <c r="AN15" s="1139"/>
      <c r="AO15" s="272">
        <v>-1551969</v>
      </c>
      <c r="AP15" s="272">
        <v>-5284</v>
      </c>
      <c r="AQ15" s="273">
        <v>-3935</v>
      </c>
      <c r="AR15" s="274">
        <v>34.299999999999997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7" t="s">
        <v>177</v>
      </c>
      <c r="AL16" s="1138"/>
      <c r="AM16" s="1138"/>
      <c r="AN16" s="1139"/>
      <c r="AO16" s="272">
        <v>22893865</v>
      </c>
      <c r="AP16" s="272">
        <v>77942</v>
      </c>
      <c r="AQ16" s="273">
        <v>71247</v>
      </c>
      <c r="AR16" s="274">
        <v>9.4</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499</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500</v>
      </c>
      <c r="AP20" s="281" t="s">
        <v>501</v>
      </c>
      <c r="AQ20" s="282" t="s">
        <v>502</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40" t="s">
        <v>503</v>
      </c>
      <c r="AL21" s="1141"/>
      <c r="AM21" s="1141"/>
      <c r="AN21" s="1142"/>
      <c r="AO21" s="285">
        <v>7.98</v>
      </c>
      <c r="AP21" s="286">
        <v>6.59</v>
      </c>
      <c r="AQ21" s="287">
        <v>1.39</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40" t="s">
        <v>504</v>
      </c>
      <c r="AL22" s="1141"/>
      <c r="AM22" s="1141"/>
      <c r="AN22" s="1142"/>
      <c r="AO22" s="290">
        <v>98.1</v>
      </c>
      <c r="AP22" s="291">
        <v>99.2</v>
      </c>
      <c r="AQ22" s="292">
        <v>-1.1000000000000001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33" t="s">
        <v>505</v>
      </c>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c r="AT26" s="255"/>
    </row>
    <row r="27" spans="1:46" ht="13" x14ac:dyDescent="0.2">
      <c r="A27" s="297"/>
      <c r="AO27" s="250"/>
      <c r="AP27" s="250"/>
      <c r="AQ27" s="250"/>
      <c r="AR27" s="250"/>
      <c r="AS27" s="250"/>
      <c r="AT27" s="250"/>
    </row>
    <row r="28" spans="1:46" ht="16.5" x14ac:dyDescent="0.2">
      <c r="A28" s="251" t="s">
        <v>506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2" t="s">
        <v>487</v>
      </c>
      <c r="AP30" s="260"/>
      <c r="AQ30" s="261" t="s">
        <v>488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3"/>
      <c r="AP31" s="266" t="s">
        <v>489</v>
      </c>
      <c r="AQ31" s="267" t="s">
        <v>490</v>
      </c>
      <c r="AR31" s="268" t="s">
        <v>491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4" t="s">
        <v>508</v>
      </c>
      <c r="AL32" s="1125"/>
      <c r="AM32" s="1125"/>
      <c r="AN32" s="1126"/>
      <c r="AO32" s="300">
        <v>14845757</v>
      </c>
      <c r="AP32" s="300">
        <v>50542</v>
      </c>
      <c r="AQ32" s="301">
        <v>37151</v>
      </c>
      <c r="AR32" s="302">
        <v>36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4" t="s">
        <v>509</v>
      </c>
      <c r="AL33" s="1125"/>
      <c r="AM33" s="1125"/>
      <c r="AN33" s="1126"/>
      <c r="AO33" s="300" t="s">
        <v>510</v>
      </c>
      <c r="AP33" s="300" t="s">
        <v>510</v>
      </c>
      <c r="AQ33" s="301">
        <v>1</v>
      </c>
      <c r="AR33" s="302" t="s">
        <v>510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4" t="s">
        <v>511</v>
      </c>
      <c r="AL34" s="1125"/>
      <c r="AM34" s="1125"/>
      <c r="AN34" s="1126"/>
      <c r="AO34" s="300" t="s">
        <v>510</v>
      </c>
      <c r="AP34" s="300" t="s">
        <v>510</v>
      </c>
      <c r="AQ34" s="301">
        <v>48</v>
      </c>
      <c r="AR34" s="302" t="s">
        <v>510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4" t="s">
        <v>512</v>
      </c>
      <c r="AL35" s="1125"/>
      <c r="AM35" s="1125"/>
      <c r="AN35" s="1126"/>
      <c r="AO35" s="300">
        <v>3345749</v>
      </c>
      <c r="AP35" s="300">
        <v>11391</v>
      </c>
      <c r="AQ35" s="301">
        <v>8181</v>
      </c>
      <c r="AR35" s="302">
        <v>39.200000000000003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4" t="s">
        <v>513</v>
      </c>
      <c r="AL36" s="1125"/>
      <c r="AM36" s="1125"/>
      <c r="AN36" s="1126"/>
      <c r="AO36" s="300" t="s">
        <v>510</v>
      </c>
      <c r="AP36" s="300" t="s">
        <v>510</v>
      </c>
      <c r="AQ36" s="301">
        <v>473</v>
      </c>
      <c r="AR36" s="302" t="s">
        <v>510</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4" t="s">
        <v>514</v>
      </c>
      <c r="AL37" s="1125"/>
      <c r="AM37" s="1125"/>
      <c r="AN37" s="1126"/>
      <c r="AO37" s="300" t="s">
        <v>510</v>
      </c>
      <c r="AP37" s="300" t="s">
        <v>510</v>
      </c>
      <c r="AQ37" s="301">
        <v>499</v>
      </c>
      <c r="AR37" s="302" t="s">
        <v>510</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7" t="s">
        <v>515</v>
      </c>
      <c r="AL38" s="1128"/>
      <c r="AM38" s="1128"/>
      <c r="AN38" s="1129"/>
      <c r="AO38" s="303" t="s">
        <v>510</v>
      </c>
      <c r="AP38" s="303" t="s">
        <v>510</v>
      </c>
      <c r="AQ38" s="304">
        <v>1</v>
      </c>
      <c r="AR38" s="292" t="s">
        <v>510</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7" t="s">
        <v>516</v>
      </c>
      <c r="AL39" s="1128"/>
      <c r="AM39" s="1128"/>
      <c r="AN39" s="1129"/>
      <c r="AO39" s="300">
        <v>-1019188</v>
      </c>
      <c r="AP39" s="300">
        <v>-3470</v>
      </c>
      <c r="AQ39" s="301">
        <v>-8269</v>
      </c>
      <c r="AR39" s="302">
        <v>-58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4" t="s">
        <v>517</v>
      </c>
      <c r="AL40" s="1125"/>
      <c r="AM40" s="1125"/>
      <c r="AN40" s="1126"/>
      <c r="AO40" s="300">
        <v>-10513534</v>
      </c>
      <c r="AP40" s="300">
        <v>-35793</v>
      </c>
      <c r="AQ40" s="301">
        <v>-27482</v>
      </c>
      <c r="AR40" s="302">
        <v>30.2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0" t="s">
        <v>287</v>
      </c>
      <c r="AL41" s="1131"/>
      <c r="AM41" s="1131"/>
      <c r="AN41" s="1132"/>
      <c r="AO41" s="300">
        <v>6658784</v>
      </c>
      <c r="AP41" s="300">
        <v>22670</v>
      </c>
      <c r="AQ41" s="301">
        <v>10602</v>
      </c>
      <c r="AR41" s="302">
        <v>113.8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7" t="s">
        <v>487</v>
      </c>
      <c r="AN49" s="1119" t="s">
        <v>520</v>
      </c>
      <c r="AO49" s="1120"/>
      <c r="AP49" s="1120"/>
      <c r="AQ49" s="1120"/>
      <c r="AR49" s="1121"/>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8"/>
      <c r="AN50" s="316" t="s">
        <v>521</v>
      </c>
      <c r="AO50" s="317" t="s">
        <v>522</v>
      </c>
      <c r="AP50" s="318" t="s">
        <v>523</v>
      </c>
      <c r="AQ50" s="319" t="s">
        <v>524</v>
      </c>
      <c r="AR50" s="320" t="s">
        <v>525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526</v>
      </c>
      <c r="AL51" s="313"/>
      <c r="AM51" s="321">
        <v>21422628</v>
      </c>
      <c r="AN51" s="322">
        <v>70148</v>
      </c>
      <c r="AO51" s="323">
        <v>57.7</v>
      </c>
      <c r="AP51" s="324">
        <v>52191</v>
      </c>
      <c r="AQ51" s="325">
        <v>0.7</v>
      </c>
      <c r="AR51" s="326">
        <v>57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527</v>
      </c>
      <c r="AM52" s="329">
        <v>6631159</v>
      </c>
      <c r="AN52" s="330">
        <v>21714</v>
      </c>
      <c r="AO52" s="331">
        <v>25.2</v>
      </c>
      <c r="AP52" s="332">
        <v>26807</v>
      </c>
      <c r="AQ52" s="333">
        <v>1.8</v>
      </c>
      <c r="AR52" s="334">
        <v>23.4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528</v>
      </c>
      <c r="AL53" s="313"/>
      <c r="AM53" s="321">
        <v>22677114</v>
      </c>
      <c r="AN53" s="322">
        <v>74812</v>
      </c>
      <c r="AO53" s="323">
        <v>6.6</v>
      </c>
      <c r="AP53" s="324">
        <v>48105</v>
      </c>
      <c r="AQ53" s="325">
        <v>-7.8</v>
      </c>
      <c r="AR53" s="326">
        <v>14.4</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527</v>
      </c>
      <c r="AM54" s="329">
        <v>6668561</v>
      </c>
      <c r="AN54" s="330">
        <v>22000</v>
      </c>
      <c r="AO54" s="331">
        <v>1.3</v>
      </c>
      <c r="AP54" s="332">
        <v>24072</v>
      </c>
      <c r="AQ54" s="333">
        <v>-10.199999999999999</v>
      </c>
      <c r="AR54" s="334">
        <v>11.5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529</v>
      </c>
      <c r="AL55" s="313"/>
      <c r="AM55" s="321">
        <v>16480955</v>
      </c>
      <c r="AN55" s="322">
        <v>54851</v>
      </c>
      <c r="AO55" s="323">
        <v>-26.7</v>
      </c>
      <c r="AP55" s="324">
        <v>47446</v>
      </c>
      <c r="AQ55" s="325">
        <v>-1.4</v>
      </c>
      <c r="AR55" s="326">
        <v>-25.3</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527</v>
      </c>
      <c r="AM56" s="329">
        <v>8820709</v>
      </c>
      <c r="AN56" s="330">
        <v>29356</v>
      </c>
      <c r="AO56" s="331">
        <v>33.4</v>
      </c>
      <c r="AP56" s="332">
        <v>24371</v>
      </c>
      <c r="AQ56" s="333">
        <v>1.2</v>
      </c>
      <c r="AR56" s="334">
        <v>32.200000000000003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530</v>
      </c>
      <c r="AL57" s="313"/>
      <c r="AM57" s="321">
        <v>17753936</v>
      </c>
      <c r="AN57" s="322">
        <v>59714</v>
      </c>
      <c r="AO57" s="323">
        <v>8.9</v>
      </c>
      <c r="AP57" s="324">
        <v>48387</v>
      </c>
      <c r="AQ57" s="325">
        <v>2</v>
      </c>
      <c r="AR57" s="326">
        <v>6.9</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527</v>
      </c>
      <c r="AM58" s="329">
        <v>9426796</v>
      </c>
      <c r="AN58" s="330">
        <v>31706</v>
      </c>
      <c r="AO58" s="331">
        <v>8</v>
      </c>
      <c r="AP58" s="332">
        <v>25592</v>
      </c>
      <c r="AQ58" s="333">
        <v>5</v>
      </c>
      <c r="AR58" s="334">
        <v>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531</v>
      </c>
      <c r="AL59" s="313"/>
      <c r="AM59" s="321">
        <v>17286562</v>
      </c>
      <c r="AN59" s="322">
        <v>58852</v>
      </c>
      <c r="AO59" s="323">
        <v>-1.4</v>
      </c>
      <c r="AP59" s="324">
        <v>49684</v>
      </c>
      <c r="AQ59" s="325">
        <v>2.7</v>
      </c>
      <c r="AR59" s="326">
        <v>-4.0999999999999996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527</v>
      </c>
      <c r="AM60" s="329">
        <v>9831479</v>
      </c>
      <c r="AN60" s="330">
        <v>33471</v>
      </c>
      <c r="AO60" s="331">
        <v>5.6</v>
      </c>
      <c r="AP60" s="332">
        <v>28303</v>
      </c>
      <c r="AQ60" s="333">
        <v>10.6</v>
      </c>
      <c r="AR60" s="334">
        <v>-5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532</v>
      </c>
      <c r="AL61" s="335"/>
      <c r="AM61" s="336">
        <v>19124239</v>
      </c>
      <c r="AN61" s="337">
        <v>63675</v>
      </c>
      <c r="AO61" s="338">
        <v>9</v>
      </c>
      <c r="AP61" s="339">
        <v>49163</v>
      </c>
      <c r="AQ61" s="340">
        <v>-0.8</v>
      </c>
      <c r="AR61" s="326">
        <v>9.8000000000000007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527</v>
      </c>
      <c r="AM62" s="329">
        <v>8275741</v>
      </c>
      <c r="AN62" s="330">
        <v>27649</v>
      </c>
      <c r="AO62" s="331">
        <v>14.7</v>
      </c>
      <c r="AP62" s="332">
        <v>25829</v>
      </c>
      <c r="AQ62" s="333">
        <v>1.7</v>
      </c>
      <c r="AR62" s="334">
        <v>13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6UCGLmEm6WKx/+0WnnClfof30lAxSqO/kVAdjREirWuU+wmfLeL5/DSRBCvxwX//Ewx/Ut09PDMWXKvTm5yfag==" saltValue="T8JgQ0JiLixWD4Im6BCC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484</v>
      </c>
    </row>
    <row r="121" spans="125:125" ht="13.5" hidden="1" customHeight="1" x14ac:dyDescent="0.2">
      <c r="DU121" s="247"/>
    </row>
  </sheetData>
  <sheetProtection algorithmName="SHA-512" hashValue="qE2ecuqN1p+vAQRqvPxiBjPQij02WdJbjgDPEzg9xUp/RiFDOEeRVxDmmtxqgZb12c9R1SJXkcQwyr9cR7BDOA==" saltValue="bbYW5Bd74+iwo8nUSt4I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484</v>
      </c>
    </row>
  </sheetData>
  <sheetProtection algorithmName="SHA-512" hashValue="Ox84a1FO5lWkeE5U6Vp1wrlR/gQC8ow9AJ9H0Ook6wXELxU8OySOIjDJRzJY5Zb0dNuNJ2l81InNssCzih/2mw==" saltValue="hheBz607X5ZFtTXz37vQ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534</v>
      </c>
      <c r="G46" s="8" t="s">
        <v>535</v>
      </c>
      <c r="H46" s="8" t="s">
        <v>536</v>
      </c>
      <c r="I46" s="8" t="s">
        <v>537</v>
      </c>
      <c r="J46" s="9" t="s">
        <v>538</v>
      </c>
    </row>
    <row r="47" spans="2:10" ht="57.75" customHeight="1" x14ac:dyDescent="0.2">
      <c r="B47" s="10"/>
      <c r="C47" s="1143" t="s">
        <v>3</v>
      </c>
      <c r="D47" s="1143"/>
      <c r="E47" s="1144"/>
      <c r="F47" s="11">
        <v>4.83</v>
      </c>
      <c r="G47" s="12">
        <v>5.69</v>
      </c>
      <c r="H47" s="12">
        <v>5.65</v>
      </c>
      <c r="I47" s="12">
        <v>3.99</v>
      </c>
      <c r="J47" s="13">
        <v>2.2000000000000002</v>
      </c>
    </row>
    <row r="48" spans="2:10" ht="57.75" customHeight="1" x14ac:dyDescent="0.2">
      <c r="B48" s="14"/>
      <c r="C48" s="1145" t="s">
        <v>4</v>
      </c>
      <c r="D48" s="1145"/>
      <c r="E48" s="1146"/>
      <c r="F48" s="15">
        <v>2.52</v>
      </c>
      <c r="G48" s="16">
        <v>2.56</v>
      </c>
      <c r="H48" s="16">
        <v>2.5099999999999998</v>
      </c>
      <c r="I48" s="16">
        <v>2.56</v>
      </c>
      <c r="J48" s="17">
        <v>2.4300000000000002</v>
      </c>
    </row>
    <row r="49" spans="2:10" ht="57.75" customHeight="1" thickBot="1" x14ac:dyDescent="0.25">
      <c r="B49" s="18"/>
      <c r="C49" s="1147" t="s">
        <v>5</v>
      </c>
      <c r="D49" s="1147"/>
      <c r="E49" s="1148"/>
      <c r="F49" s="19" t="s">
        <v>539</v>
      </c>
      <c r="G49" s="20">
        <v>1.04</v>
      </c>
      <c r="H49" s="20" t="s">
        <v>540</v>
      </c>
      <c r="I49" s="20" t="s">
        <v>541</v>
      </c>
      <c r="J49" s="21" t="s">
        <v>542</v>
      </c>
    </row>
    <row r="50" spans="2:10" ht="13" x14ac:dyDescent="0.2"/>
  </sheetData>
  <sheetProtection algorithmName="SHA-512" hashValue="U0FGVEHH6KcUI8qCetJ/yTqLuZi1Czkm3TXAT7UMeclsJ8Qn9m7m+vHDtuAEVfvUzpKKjo+CbrRn4fSQj/p98A==" saltValue="XXUCbgITBeR8xf8u7xxd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2026-03-18T08:43:35Z</cp:lastPrinted>
  <dcterms:created xsi:type="dcterms:W3CDTF">2026-02-23T04:41:13Z</dcterms:created>
  <dcterms:modified xsi:type="dcterms:W3CDTF">2026-03-19T02:23:23Z</dcterms:modified>
  <cp:category/>
</cp:coreProperties>
</file>