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学校給食費公会計移行関係\02 給食費システムシステム関係\04 R9システム更新（R9~R13）\03 プロポーザル\04 ホームページ公募\"/>
    </mc:Choice>
  </mc:AlternateContent>
  <bookViews>
    <workbookView xWindow="32760" yWindow="32760" windowWidth="28800" windowHeight="12180"/>
  </bookViews>
  <sheets>
    <sheet name="システム機能要件一覧" sheetId="17" r:id="rId1"/>
    <sheet name="リスト" sheetId="18" state="hidden" r:id="rId2"/>
  </sheets>
  <definedNames>
    <definedName name="_xlnm.Print_Area" localSheetId="0">システム機能要件一覧!$A$1:$H$103</definedName>
    <definedName name="_xlnm.Print_Titles" localSheetId="0">システム機能要件一覧!$11:$11</definedName>
  </definedNames>
  <calcPr calcId="162913"/>
</workbook>
</file>

<file path=xl/calcChain.xml><?xml version="1.0" encoding="utf-8"?>
<calcChain xmlns="http://schemas.openxmlformats.org/spreadsheetml/2006/main">
  <c r="L13" i="17" l="1"/>
  <c r="L14" i="17"/>
  <c r="L15" i="17"/>
  <c r="L16" i="17"/>
  <c r="L11" i="17" s="1"/>
  <c r="L17" i="17"/>
  <c r="L18" i="17"/>
  <c r="L19" i="17"/>
  <c r="L20" i="17"/>
  <c r="L21" i="17"/>
  <c r="L22" i="17"/>
  <c r="L23" i="17"/>
  <c r="L24" i="17"/>
  <c r="L25" i="17"/>
  <c r="L26" i="17"/>
  <c r="L27" i="17"/>
  <c r="L28" i="17"/>
  <c r="L29" i="17"/>
  <c r="L30" i="17"/>
  <c r="L31" i="17"/>
  <c r="L32" i="17"/>
  <c r="L33" i="17"/>
  <c r="L34" i="17"/>
  <c r="L35" i="17"/>
  <c r="L36" i="17"/>
  <c r="L37" i="17"/>
  <c r="L38" i="17"/>
  <c r="L39" i="17"/>
  <c r="L40" i="17"/>
  <c r="L41" i="17"/>
  <c r="L42" i="17"/>
  <c r="L43" i="17"/>
  <c r="L44" i="17"/>
  <c r="L45" i="17"/>
  <c r="L46" i="17"/>
  <c r="L47" i="17"/>
  <c r="L48" i="17"/>
  <c r="L49" i="17"/>
  <c r="L50" i="17"/>
  <c r="L51" i="17"/>
  <c r="L52" i="17"/>
  <c r="L53" i="17"/>
  <c r="L54" i="17"/>
  <c r="L55" i="17"/>
  <c r="L56" i="17"/>
  <c r="L57" i="17"/>
  <c r="L58" i="17"/>
  <c r="L59" i="17"/>
  <c r="L60" i="17"/>
  <c r="L61" i="17"/>
  <c r="L62" i="17"/>
  <c r="L63" i="17"/>
  <c r="L64" i="17"/>
  <c r="L65" i="17"/>
  <c r="L66" i="17"/>
  <c r="L67" i="17"/>
  <c r="L68" i="17"/>
  <c r="L69" i="17"/>
  <c r="L70" i="17"/>
  <c r="L71" i="17"/>
  <c r="L72" i="17"/>
  <c r="L73" i="17"/>
  <c r="L74" i="17"/>
  <c r="L75" i="17"/>
  <c r="L76" i="17"/>
  <c r="L77" i="17"/>
  <c r="L78" i="17"/>
  <c r="L79" i="17"/>
  <c r="L80" i="17"/>
  <c r="L81" i="17"/>
  <c r="L82" i="17"/>
  <c r="L83" i="17"/>
  <c r="L84" i="17"/>
  <c r="L85" i="17"/>
  <c r="L86" i="17"/>
  <c r="L87" i="17"/>
  <c r="L88" i="17"/>
  <c r="L89" i="17"/>
  <c r="L90" i="17"/>
  <c r="L91" i="17"/>
  <c r="L92" i="17"/>
  <c r="L93" i="17"/>
  <c r="L94" i="17"/>
  <c r="L95" i="17"/>
  <c r="L96" i="17"/>
  <c r="L97" i="17"/>
  <c r="L98" i="17"/>
  <c r="L99" i="17"/>
  <c r="L100" i="17"/>
  <c r="L101" i="17"/>
  <c r="L12" i="17"/>
  <c r="K18" i="17" l="1"/>
  <c r="K14" i="17" l="1"/>
  <c r="K13" i="17" l="1"/>
  <c r="K15" i="17"/>
  <c r="K16" i="17"/>
  <c r="K17" i="17"/>
  <c r="K19" i="17"/>
  <c r="K20" i="17"/>
  <c r="K21" i="17"/>
  <c r="K22" i="17"/>
  <c r="K23" i="17"/>
  <c r="K24" i="17"/>
  <c r="K25" i="17"/>
  <c r="K26" i="17"/>
  <c r="K27" i="17"/>
  <c r="K28" i="17"/>
  <c r="K29" i="17"/>
  <c r="K30" i="17"/>
  <c r="K31" i="17"/>
  <c r="K32" i="17"/>
  <c r="K33" i="17"/>
  <c r="K34" i="17"/>
  <c r="K35" i="17"/>
  <c r="K36" i="17"/>
  <c r="K37" i="17"/>
  <c r="K38" i="17"/>
  <c r="K39" i="17"/>
  <c r="K40" i="17"/>
  <c r="K41" i="17"/>
  <c r="K42" i="17"/>
  <c r="K43" i="17"/>
  <c r="K44" i="17"/>
  <c r="K45" i="17"/>
  <c r="K46" i="17"/>
  <c r="K47" i="17"/>
  <c r="K48" i="17"/>
  <c r="K49" i="17"/>
  <c r="K50" i="17"/>
  <c r="K51" i="17"/>
  <c r="K52" i="17"/>
  <c r="K53" i="17"/>
  <c r="K54" i="17"/>
  <c r="K55" i="17"/>
  <c r="K56" i="17"/>
  <c r="K57" i="17"/>
  <c r="K58" i="17"/>
  <c r="K59" i="17"/>
  <c r="K60" i="17"/>
  <c r="K61" i="17"/>
  <c r="K62" i="17"/>
  <c r="K63" i="17"/>
  <c r="K64" i="17"/>
  <c r="K65" i="17"/>
  <c r="K66" i="17"/>
  <c r="K67" i="17"/>
  <c r="K68" i="17"/>
  <c r="K69" i="17"/>
  <c r="K70" i="17"/>
  <c r="K71" i="17"/>
  <c r="K72" i="17"/>
  <c r="K73" i="17"/>
  <c r="K74" i="17"/>
  <c r="K75" i="17"/>
  <c r="K76" i="17"/>
  <c r="K77" i="17"/>
  <c r="K78" i="17"/>
  <c r="K79" i="17"/>
  <c r="K80" i="17"/>
  <c r="K81" i="17"/>
  <c r="K82" i="17"/>
  <c r="K83" i="17"/>
  <c r="K84" i="17"/>
  <c r="K85" i="17"/>
  <c r="K86" i="17"/>
  <c r="K87" i="17"/>
  <c r="K88" i="17"/>
  <c r="K89" i="17"/>
  <c r="K90" i="17"/>
  <c r="K91" i="17"/>
  <c r="K92" i="17"/>
  <c r="K93" i="17"/>
  <c r="K94" i="17"/>
  <c r="K95" i="17"/>
  <c r="K96" i="17"/>
  <c r="K97" i="17"/>
  <c r="K98" i="17"/>
  <c r="K99" i="17"/>
  <c r="K100" i="17"/>
  <c r="K101" i="17"/>
  <c r="K12" i="17"/>
  <c r="J11" i="17"/>
  <c r="K11" i="17" l="1"/>
  <c r="F103" i="17" s="1"/>
  <c r="E103" i="17" s="1"/>
</calcChain>
</file>

<file path=xl/sharedStrings.xml><?xml version="1.0" encoding="utf-8"?>
<sst xmlns="http://schemas.openxmlformats.org/spreadsheetml/2006/main" count="307" uniqueCount="177">
  <si>
    <t>住基情報取込</t>
    <rPh sb="0" eb="1">
      <t>ジュウ</t>
    </rPh>
    <rPh sb="1" eb="2">
      <t>キ</t>
    </rPh>
    <rPh sb="2" eb="4">
      <t>ジョウホウ</t>
    </rPh>
    <rPh sb="4" eb="6">
      <t>トリコミ</t>
    </rPh>
    <phoneticPr fontId="2"/>
  </si>
  <si>
    <t>異動情報取込</t>
    <rPh sb="0" eb="2">
      <t>イドウ</t>
    </rPh>
    <rPh sb="2" eb="4">
      <t>ジョウホウ</t>
    </rPh>
    <rPh sb="4" eb="6">
      <t>トリコミ</t>
    </rPh>
    <phoneticPr fontId="2"/>
  </si>
  <si>
    <t>就学援助システム連携</t>
    <rPh sb="0" eb="2">
      <t>シュウガク</t>
    </rPh>
    <rPh sb="2" eb="4">
      <t>エンジョ</t>
    </rPh>
    <rPh sb="8" eb="10">
      <t>レンケイ</t>
    </rPh>
    <phoneticPr fontId="2"/>
  </si>
  <si>
    <t>学齢簿情報取込</t>
    <rPh sb="0" eb="1">
      <t>ガク</t>
    </rPh>
    <rPh sb="1" eb="2">
      <t>レイ</t>
    </rPh>
    <rPh sb="2" eb="3">
      <t>ボ</t>
    </rPh>
    <rPh sb="3" eb="5">
      <t>ジョウホウ</t>
    </rPh>
    <rPh sb="5" eb="7">
      <t>トリコミ</t>
    </rPh>
    <phoneticPr fontId="2"/>
  </si>
  <si>
    <t>パスワード管理</t>
    <rPh sb="5" eb="7">
      <t>カンリ</t>
    </rPh>
    <phoneticPr fontId="2"/>
  </si>
  <si>
    <t>対象者情報一覧</t>
    <rPh sb="0" eb="3">
      <t>タイショウシャ</t>
    </rPh>
    <rPh sb="3" eb="5">
      <t>ジョウホウ</t>
    </rPh>
    <rPh sb="5" eb="7">
      <t>イチラン</t>
    </rPh>
    <phoneticPr fontId="2"/>
  </si>
  <si>
    <t>対象者情報照会</t>
    <phoneticPr fontId="2"/>
  </si>
  <si>
    <t>対象者情報登録</t>
    <rPh sb="0" eb="3">
      <t>タイショウシャ</t>
    </rPh>
    <phoneticPr fontId="2"/>
  </si>
  <si>
    <t>対象者情報(折衝記録）</t>
    <rPh sb="0" eb="3">
      <t>タイショウシャ</t>
    </rPh>
    <rPh sb="3" eb="5">
      <t>ジョウホウ</t>
    </rPh>
    <rPh sb="6" eb="8">
      <t>セッショウ</t>
    </rPh>
    <rPh sb="8" eb="10">
      <t>キロク</t>
    </rPh>
    <phoneticPr fontId="2"/>
  </si>
  <si>
    <t>対象者異動</t>
    <phoneticPr fontId="2"/>
  </si>
  <si>
    <t>対象者情報削除</t>
    <rPh sb="0" eb="2">
      <t>タイショウ</t>
    </rPh>
    <rPh sb="2" eb="3">
      <t>シャ</t>
    </rPh>
    <rPh sb="3" eb="5">
      <t>ジョウホウ</t>
    </rPh>
    <rPh sb="5" eb="7">
      <t>サクジョ</t>
    </rPh>
    <phoneticPr fontId="2"/>
  </si>
  <si>
    <t>給食費入力</t>
    <rPh sb="0" eb="3">
      <t>キュウショクヒ</t>
    </rPh>
    <rPh sb="3" eb="5">
      <t>ニュウリョク</t>
    </rPh>
    <phoneticPr fontId="2"/>
  </si>
  <si>
    <t>口座振替結果データ取込</t>
    <rPh sb="0" eb="2">
      <t>コウザ</t>
    </rPh>
    <rPh sb="2" eb="4">
      <t>フリカエ</t>
    </rPh>
    <rPh sb="4" eb="6">
      <t>ケッカ</t>
    </rPh>
    <rPh sb="9" eb="11">
      <t>トリコミ</t>
    </rPh>
    <phoneticPr fontId="2"/>
  </si>
  <si>
    <t>個別消込入力</t>
    <rPh sb="0" eb="2">
      <t>コベツ</t>
    </rPh>
    <rPh sb="2" eb="3">
      <t>ケ</t>
    </rPh>
    <rPh sb="3" eb="4">
      <t>コミ</t>
    </rPh>
    <rPh sb="4" eb="6">
      <t>ニュウリョク</t>
    </rPh>
    <phoneticPr fontId="2"/>
  </si>
  <si>
    <t>収納結果確認・取消</t>
    <rPh sb="0" eb="2">
      <t>シュウノウ</t>
    </rPh>
    <rPh sb="2" eb="4">
      <t>ケッカ</t>
    </rPh>
    <rPh sb="4" eb="6">
      <t>カクニン</t>
    </rPh>
    <rPh sb="7" eb="9">
      <t>トリケシ</t>
    </rPh>
    <phoneticPr fontId="2"/>
  </si>
  <si>
    <t>還付・充当</t>
    <rPh sb="0" eb="2">
      <t>カンプ</t>
    </rPh>
    <rPh sb="3" eb="5">
      <t>ジュウトウ</t>
    </rPh>
    <phoneticPr fontId="2"/>
  </si>
  <si>
    <t>口座振込データ作成</t>
    <rPh sb="0" eb="2">
      <t>コウザ</t>
    </rPh>
    <rPh sb="2" eb="4">
      <t>フリコミ</t>
    </rPh>
    <rPh sb="7" eb="9">
      <t>サクセイ</t>
    </rPh>
    <phoneticPr fontId="2"/>
  </si>
  <si>
    <t>マスタ管理</t>
    <phoneticPr fontId="2"/>
  </si>
  <si>
    <t>年度更新処理</t>
    <rPh sb="0" eb="2">
      <t>ネンド</t>
    </rPh>
    <rPh sb="2" eb="4">
      <t>コウシン</t>
    </rPh>
    <rPh sb="4" eb="6">
      <t>ショリ</t>
    </rPh>
    <phoneticPr fontId="2"/>
  </si>
  <si>
    <t>運用管理
共通</t>
    <rPh sb="0" eb="2">
      <t>ウンヨウ</t>
    </rPh>
    <rPh sb="2" eb="4">
      <t>カンリ</t>
    </rPh>
    <rPh sb="5" eb="7">
      <t>キョウツウ</t>
    </rPh>
    <phoneticPr fontId="2"/>
  </si>
  <si>
    <t>ユーザー情報登録・変更</t>
    <phoneticPr fontId="2"/>
  </si>
  <si>
    <t>バックアップ</t>
    <phoneticPr fontId="2"/>
  </si>
  <si>
    <t>対象者管理</t>
    <rPh sb="0" eb="3">
      <t>タイショウシャ</t>
    </rPh>
    <rPh sb="3" eb="5">
      <t>カンリ</t>
    </rPh>
    <phoneticPr fontId="2"/>
  </si>
  <si>
    <t>給食費管理</t>
    <rPh sb="0" eb="3">
      <t>キュウショクヒ</t>
    </rPh>
    <rPh sb="3" eb="5">
      <t>カンリ</t>
    </rPh>
    <phoneticPr fontId="2"/>
  </si>
  <si>
    <t>収納処理</t>
    <rPh sb="0" eb="2">
      <t>シュウノウ</t>
    </rPh>
    <rPh sb="2" eb="4">
      <t>ショリ</t>
    </rPh>
    <phoneticPr fontId="2"/>
  </si>
  <si>
    <t>未納者管理</t>
    <rPh sb="0" eb="3">
      <t>ミノウシャ</t>
    </rPh>
    <rPh sb="3" eb="5">
      <t>カンリ</t>
    </rPh>
    <phoneticPr fontId="2"/>
  </si>
  <si>
    <t>未納者一覧</t>
    <rPh sb="0" eb="3">
      <t>ミノウシャ</t>
    </rPh>
    <rPh sb="3" eb="5">
      <t>イチラン</t>
    </rPh>
    <phoneticPr fontId="2"/>
  </si>
  <si>
    <t>督促状</t>
    <rPh sb="0" eb="3">
      <t>トクソクジョウ</t>
    </rPh>
    <phoneticPr fontId="2"/>
  </si>
  <si>
    <t>運用管理</t>
    <rPh sb="0" eb="2">
      <t>ウンヨウ</t>
    </rPh>
    <rPh sb="2" eb="4">
      <t>カンリ</t>
    </rPh>
    <phoneticPr fontId="2"/>
  </si>
  <si>
    <t>小分類</t>
    <rPh sb="0" eb="3">
      <t>ショウブンルイ</t>
    </rPh>
    <phoneticPr fontId="2"/>
  </si>
  <si>
    <t>項番</t>
    <rPh sb="0" eb="1">
      <t>コウ</t>
    </rPh>
    <rPh sb="1" eb="2">
      <t>バン</t>
    </rPh>
    <phoneticPr fontId="2"/>
  </si>
  <si>
    <t>大分類</t>
    <rPh sb="0" eb="3">
      <t>ダイブンルイ</t>
    </rPh>
    <phoneticPr fontId="2"/>
  </si>
  <si>
    <t>機能要件</t>
    <rPh sb="0" eb="2">
      <t>キノウ</t>
    </rPh>
    <rPh sb="2" eb="4">
      <t>ヨウケン</t>
    </rPh>
    <phoneticPr fontId="2"/>
  </si>
  <si>
    <t>データ連携</t>
    <rPh sb="3" eb="5">
      <t>レンケイ</t>
    </rPh>
    <phoneticPr fontId="2"/>
  </si>
  <si>
    <t>生活保護システム連携</t>
    <rPh sb="0" eb="2">
      <t>セイカツ</t>
    </rPh>
    <rPh sb="2" eb="4">
      <t>ホゴ</t>
    </rPh>
    <rPh sb="8" eb="10">
      <t>レンケイ</t>
    </rPh>
    <phoneticPr fontId="2"/>
  </si>
  <si>
    <t>セキュリティ
管理</t>
    <rPh sb="7" eb="9">
      <t>カンリ</t>
    </rPh>
    <phoneticPr fontId="2"/>
  </si>
  <si>
    <t>食数登録</t>
    <rPh sb="0" eb="2">
      <t>ショクスウ</t>
    </rPh>
    <rPh sb="2" eb="4">
      <t>トウロク</t>
    </rPh>
    <phoneticPr fontId="2"/>
  </si>
  <si>
    <t>給食費入力（個別調定）</t>
    <rPh sb="0" eb="3">
      <t>キュウショクヒ</t>
    </rPh>
    <rPh sb="3" eb="5">
      <t>ニュウリョク</t>
    </rPh>
    <rPh sb="6" eb="8">
      <t>コベツ</t>
    </rPh>
    <rPh sb="8" eb="9">
      <t>チョウ</t>
    </rPh>
    <rPh sb="9" eb="10">
      <t>テイ</t>
    </rPh>
    <phoneticPr fontId="2"/>
  </si>
  <si>
    <t>減額処理</t>
    <rPh sb="0" eb="2">
      <t>ゲンガク</t>
    </rPh>
    <rPh sb="2" eb="4">
      <t>ショリ</t>
    </rPh>
    <phoneticPr fontId="2"/>
  </si>
  <si>
    <t>請求処理</t>
    <rPh sb="0" eb="2">
      <t>セイキュウ</t>
    </rPh>
    <rPh sb="2" eb="4">
      <t>ショリ</t>
    </rPh>
    <phoneticPr fontId="2"/>
  </si>
  <si>
    <t>口座振替</t>
    <rPh sb="0" eb="2">
      <t>コウザ</t>
    </rPh>
    <rPh sb="2" eb="4">
      <t>フリカエ</t>
    </rPh>
    <phoneticPr fontId="2"/>
  </si>
  <si>
    <t>就学援助受給者対応</t>
    <rPh sb="0" eb="2">
      <t>シュウガク</t>
    </rPh>
    <rPh sb="2" eb="4">
      <t>エンジョ</t>
    </rPh>
    <rPh sb="4" eb="7">
      <t>ジュキュウシャ</t>
    </rPh>
    <rPh sb="7" eb="9">
      <t>タイオウ</t>
    </rPh>
    <phoneticPr fontId="2"/>
  </si>
  <si>
    <t>催告書</t>
    <rPh sb="0" eb="2">
      <t>サイコク</t>
    </rPh>
    <rPh sb="2" eb="3">
      <t>ショ</t>
    </rPh>
    <phoneticPr fontId="2"/>
  </si>
  <si>
    <t xml:space="preserve">パスワードの設定規則（文字数、利用文字など）の設定ができること。
</t>
    <rPh sb="6" eb="8">
      <t>セッテイ</t>
    </rPh>
    <rPh sb="8" eb="10">
      <t>キソク</t>
    </rPh>
    <rPh sb="11" eb="14">
      <t>モジスウ</t>
    </rPh>
    <rPh sb="15" eb="17">
      <t>リヨウ</t>
    </rPh>
    <rPh sb="17" eb="19">
      <t>モジ</t>
    </rPh>
    <rPh sb="23" eb="25">
      <t>セッテイ</t>
    </rPh>
    <phoneticPr fontId="2"/>
  </si>
  <si>
    <t xml:space="preserve">対象者情報を新規登録することができること。
（住登外者の登録等が行えること。）
</t>
    <rPh sb="0" eb="3">
      <t>タイショウシャ</t>
    </rPh>
    <rPh sb="3" eb="5">
      <t>ジョウホウ</t>
    </rPh>
    <rPh sb="23" eb="25">
      <t>ジュウトウ</t>
    </rPh>
    <rPh sb="25" eb="26">
      <t>ガイ</t>
    </rPh>
    <rPh sb="26" eb="27">
      <t>シャ</t>
    </rPh>
    <rPh sb="28" eb="30">
      <t>トウロク</t>
    </rPh>
    <rPh sb="30" eb="31">
      <t>トウ</t>
    </rPh>
    <rPh sb="32" eb="33">
      <t>オコナ</t>
    </rPh>
    <phoneticPr fontId="2"/>
  </si>
  <si>
    <t xml:space="preserve">一覧画面から選択された対象者の情報を削除することができること。
</t>
    <rPh sb="11" eb="14">
      <t>タイショウシャ</t>
    </rPh>
    <phoneticPr fontId="2"/>
  </si>
  <si>
    <t>所属マスタ</t>
    <rPh sb="0" eb="2">
      <t>ショゾク</t>
    </rPh>
    <phoneticPr fontId="2"/>
  </si>
  <si>
    <t xml:space="preserve">学校および給食センターに関するマスタの登録・変更・削除を行うことができること。
</t>
    <rPh sb="0" eb="2">
      <t>ガッコウ</t>
    </rPh>
    <rPh sb="12" eb="13">
      <t>カン</t>
    </rPh>
    <phoneticPr fontId="2"/>
  </si>
  <si>
    <t>担当校マスタ</t>
    <rPh sb="0" eb="2">
      <t>タントウ</t>
    </rPh>
    <rPh sb="2" eb="3">
      <t>コウ</t>
    </rPh>
    <phoneticPr fontId="2"/>
  </si>
  <si>
    <t xml:space="preserve">学校給食センターが担当する学校を管理するマスタの登録・変更・削除を行うことができること。
</t>
    <rPh sb="0" eb="2">
      <t>ガッコウ</t>
    </rPh>
    <rPh sb="2" eb="4">
      <t>キュウショク</t>
    </rPh>
    <rPh sb="9" eb="11">
      <t>タントウ</t>
    </rPh>
    <rPh sb="13" eb="15">
      <t>ガッコウ</t>
    </rPh>
    <rPh sb="16" eb="18">
      <t>カンリ</t>
    </rPh>
    <phoneticPr fontId="2"/>
  </si>
  <si>
    <t>給食実施日マスタ</t>
    <rPh sb="0" eb="2">
      <t>キュウショク</t>
    </rPh>
    <rPh sb="2" eb="5">
      <t>ジッシビ</t>
    </rPh>
    <phoneticPr fontId="2"/>
  </si>
  <si>
    <t xml:space="preserve">給食を実施する期間を管理するマスタの登録・変更・削除を行うことができること。
</t>
    <rPh sb="0" eb="2">
      <t>キュウショク</t>
    </rPh>
    <rPh sb="3" eb="5">
      <t>ジッシ</t>
    </rPh>
    <rPh sb="7" eb="9">
      <t>キカン</t>
    </rPh>
    <rPh sb="10" eb="12">
      <t>カンリ</t>
    </rPh>
    <phoneticPr fontId="2"/>
  </si>
  <si>
    <t xml:space="preserve">登録されている各データを次年度への更新ができること。
年度更新については、会計年度単位での更新も実施できること。（出納閉鎖に対応できること。）
</t>
    <rPh sb="0" eb="2">
      <t>トウロク</t>
    </rPh>
    <rPh sb="7" eb="8">
      <t>カク</t>
    </rPh>
    <rPh sb="12" eb="15">
      <t>ジネンド</t>
    </rPh>
    <rPh sb="17" eb="19">
      <t>コウシン</t>
    </rPh>
    <rPh sb="27" eb="29">
      <t>ネンド</t>
    </rPh>
    <rPh sb="29" eb="31">
      <t>コウシン</t>
    </rPh>
    <rPh sb="37" eb="39">
      <t>カイケイ</t>
    </rPh>
    <rPh sb="39" eb="41">
      <t>ネンド</t>
    </rPh>
    <rPh sb="41" eb="43">
      <t>タンイ</t>
    </rPh>
    <rPh sb="45" eb="47">
      <t>コウシン</t>
    </rPh>
    <rPh sb="48" eb="50">
      <t>ジッシ</t>
    </rPh>
    <rPh sb="57" eb="59">
      <t>スイトウ</t>
    </rPh>
    <rPh sb="59" eb="61">
      <t>ヘイサ</t>
    </rPh>
    <rPh sb="62" eb="64">
      <t>タイオウ</t>
    </rPh>
    <phoneticPr fontId="2"/>
  </si>
  <si>
    <t>利用者管理</t>
    <rPh sb="0" eb="3">
      <t>リヨウシャ</t>
    </rPh>
    <rPh sb="3" eb="5">
      <t>カンリ</t>
    </rPh>
    <phoneticPr fontId="2"/>
  </si>
  <si>
    <t xml:space="preserve">一覧表示された結果から対象者個人を選択することで対象者の詳細情報を表示し、照会や編集ができること。
</t>
    <rPh sb="0" eb="2">
      <t>イチラン</t>
    </rPh>
    <rPh sb="2" eb="4">
      <t>ヒョウジ</t>
    </rPh>
    <rPh sb="7" eb="9">
      <t>ケッカ</t>
    </rPh>
    <rPh sb="11" eb="14">
      <t>タイショウシャ</t>
    </rPh>
    <rPh sb="14" eb="16">
      <t>コジン</t>
    </rPh>
    <rPh sb="17" eb="19">
      <t>センタク</t>
    </rPh>
    <rPh sb="28" eb="30">
      <t>ショウサイ</t>
    </rPh>
    <rPh sb="30" eb="32">
      <t>ジョウホウ</t>
    </rPh>
    <rPh sb="33" eb="35">
      <t>ヒョウジ</t>
    </rPh>
    <rPh sb="37" eb="39">
      <t>ショウカイ</t>
    </rPh>
    <rPh sb="40" eb="42">
      <t>ヘンシュウ</t>
    </rPh>
    <phoneticPr fontId="2"/>
  </si>
  <si>
    <t>対象者情報一覧
(該当者選択画面)</t>
    <rPh sb="0" eb="3">
      <t>タイショウシャ</t>
    </rPh>
    <rPh sb="3" eb="5">
      <t>ジョウホウ</t>
    </rPh>
    <rPh sb="5" eb="7">
      <t>イチラン</t>
    </rPh>
    <rPh sb="9" eb="12">
      <t>ガイトウシャ</t>
    </rPh>
    <rPh sb="12" eb="14">
      <t>センタク</t>
    </rPh>
    <rPh sb="14" eb="16">
      <t>ガメン</t>
    </rPh>
    <phoneticPr fontId="2"/>
  </si>
  <si>
    <t>対象者情報更新</t>
    <rPh sb="0" eb="3">
      <t>タイショウシャ</t>
    </rPh>
    <rPh sb="3" eb="5">
      <t>ジョウホウ</t>
    </rPh>
    <rPh sb="5" eb="7">
      <t>コウシン</t>
    </rPh>
    <phoneticPr fontId="2"/>
  </si>
  <si>
    <t>対象者情報更新履歴一覧</t>
    <rPh sb="0" eb="3">
      <t>タイショウシャ</t>
    </rPh>
    <rPh sb="3" eb="5">
      <t>ジョウホウ</t>
    </rPh>
    <rPh sb="5" eb="7">
      <t>コウシン</t>
    </rPh>
    <rPh sb="7" eb="9">
      <t>リレキ</t>
    </rPh>
    <rPh sb="9" eb="11">
      <t>イチラン</t>
    </rPh>
    <phoneticPr fontId="2"/>
  </si>
  <si>
    <t xml:space="preserve">対象者情報の更新履歴を照会することができること。
</t>
    <rPh sb="0" eb="3">
      <t>タイショウシャ</t>
    </rPh>
    <rPh sb="6" eb="8">
      <t>コウシン</t>
    </rPh>
    <rPh sb="8" eb="10">
      <t>リレキ</t>
    </rPh>
    <rPh sb="11" eb="13">
      <t>ショウカイ</t>
    </rPh>
    <phoneticPr fontId="2"/>
  </si>
  <si>
    <t xml:space="preserve">対象者の振替口座を設定できること。
</t>
    <rPh sb="0" eb="3">
      <t>タイショウシャ</t>
    </rPh>
    <rPh sb="4" eb="6">
      <t>フリカエ</t>
    </rPh>
    <rPh sb="6" eb="8">
      <t>コウザ</t>
    </rPh>
    <rPh sb="9" eb="11">
      <t>セッテイ</t>
    </rPh>
    <phoneticPr fontId="2"/>
  </si>
  <si>
    <t>生活保護受給者対応</t>
    <rPh sb="0" eb="2">
      <t>セイカツ</t>
    </rPh>
    <rPh sb="2" eb="4">
      <t>ホゴ</t>
    </rPh>
    <rPh sb="4" eb="7">
      <t>ジュキュウシャ</t>
    </rPh>
    <rPh sb="7" eb="9">
      <t>タイオウ</t>
    </rPh>
    <phoneticPr fontId="2"/>
  </si>
  <si>
    <t>現金納入</t>
    <rPh sb="0" eb="2">
      <t>ゲンキン</t>
    </rPh>
    <rPh sb="2" eb="4">
      <t>ノウニュウ</t>
    </rPh>
    <phoneticPr fontId="2"/>
  </si>
  <si>
    <t>給食費の算出</t>
    <rPh sb="0" eb="3">
      <t>キュウショクヒ</t>
    </rPh>
    <rPh sb="4" eb="6">
      <t>サンシュツ</t>
    </rPh>
    <phoneticPr fontId="1"/>
  </si>
  <si>
    <t xml:space="preserve">現金納入
（入金データ取込）
</t>
    <rPh sb="0" eb="2">
      <t>ゲンキン</t>
    </rPh>
    <rPh sb="2" eb="4">
      <t>ノウニュウ</t>
    </rPh>
    <rPh sb="6" eb="8">
      <t>ニュウキン</t>
    </rPh>
    <rPh sb="11" eb="13">
      <t>トリコミ</t>
    </rPh>
    <phoneticPr fontId="2"/>
  </si>
  <si>
    <t xml:space="preserve">消込結果の確認、削除を行うことができること。
</t>
    <rPh sb="0" eb="1">
      <t>ケ</t>
    </rPh>
    <rPh sb="1" eb="2">
      <t>コミ</t>
    </rPh>
    <rPh sb="2" eb="4">
      <t>ケッカ</t>
    </rPh>
    <rPh sb="5" eb="7">
      <t>カクニン</t>
    </rPh>
    <rPh sb="8" eb="10">
      <t>サクジョ</t>
    </rPh>
    <phoneticPr fontId="2"/>
  </si>
  <si>
    <t xml:space="preserve">未納者の抽出ができること。
</t>
    <rPh sb="0" eb="3">
      <t>ミノウシャ</t>
    </rPh>
    <rPh sb="4" eb="6">
      <t>チュウシュツ</t>
    </rPh>
    <phoneticPr fontId="2"/>
  </si>
  <si>
    <t xml:space="preserve">過誤納の還付充当処理を行うことができること。
</t>
    <rPh sb="0" eb="2">
      <t>カゴ</t>
    </rPh>
    <rPh sb="2" eb="3">
      <t>オサム</t>
    </rPh>
    <rPh sb="4" eb="6">
      <t>カンプ</t>
    </rPh>
    <rPh sb="6" eb="8">
      <t>ジュウトウ</t>
    </rPh>
    <rPh sb="8" eb="10">
      <t>ショリ</t>
    </rPh>
    <phoneticPr fontId="2"/>
  </si>
  <si>
    <t>データ保存</t>
    <rPh sb="3" eb="5">
      <t>ホゾン</t>
    </rPh>
    <phoneticPr fontId="2"/>
  </si>
  <si>
    <t xml:space="preserve">学齢簿システムより児童・生徒情報・就学情報および保護者情報の取得が可能なこと。
(学齢簿システム側のデータ出力方法に対応できること。）
</t>
    <rPh sb="0" eb="1">
      <t>ガク</t>
    </rPh>
    <rPh sb="1" eb="2">
      <t>レイ</t>
    </rPh>
    <rPh sb="2" eb="3">
      <t>ボ</t>
    </rPh>
    <rPh sb="9" eb="11">
      <t>ジドウ</t>
    </rPh>
    <rPh sb="12" eb="14">
      <t>セイト</t>
    </rPh>
    <rPh sb="14" eb="16">
      <t>ジョウホウ</t>
    </rPh>
    <rPh sb="17" eb="19">
      <t>シュウガク</t>
    </rPh>
    <rPh sb="19" eb="21">
      <t>ジョウホウ</t>
    </rPh>
    <rPh sb="24" eb="27">
      <t>ホゴシャ</t>
    </rPh>
    <rPh sb="27" eb="29">
      <t>ジョウホウ</t>
    </rPh>
    <rPh sb="30" eb="32">
      <t>シュトク</t>
    </rPh>
    <rPh sb="33" eb="35">
      <t>カノウ</t>
    </rPh>
    <rPh sb="41" eb="43">
      <t>ガクレイ</t>
    </rPh>
    <rPh sb="43" eb="44">
      <t>ボ</t>
    </rPh>
    <phoneticPr fontId="2"/>
  </si>
  <si>
    <t xml:space="preserve">食数の登録は各学校および給食センターにて登録できること。
</t>
    <phoneticPr fontId="2"/>
  </si>
  <si>
    <t xml:space="preserve">給食の一部（主食、牛乳、副食の各単位）を欠食した場合は、喫食状況を登録することで、一括で減額処理が行えること。
主食、牛乳、副食の各単位で減額金額をマスタ管理できること。
</t>
    <rPh sb="0" eb="2">
      <t>キュウショク</t>
    </rPh>
    <rPh sb="3" eb="5">
      <t>イチブ</t>
    </rPh>
    <rPh sb="6" eb="8">
      <t>シュショク</t>
    </rPh>
    <rPh sb="9" eb="11">
      <t>ギュウニュウ</t>
    </rPh>
    <rPh sb="12" eb="14">
      <t>フクショク</t>
    </rPh>
    <rPh sb="15" eb="18">
      <t>カクタンイ</t>
    </rPh>
    <rPh sb="24" eb="26">
      <t>バアイ</t>
    </rPh>
    <rPh sb="28" eb="30">
      <t>キッショク</t>
    </rPh>
    <rPh sb="30" eb="32">
      <t>ジョウキョウ</t>
    </rPh>
    <rPh sb="33" eb="35">
      <t>トウロク</t>
    </rPh>
    <rPh sb="41" eb="43">
      <t>イッカツ</t>
    </rPh>
    <rPh sb="44" eb="46">
      <t>ゲンガク</t>
    </rPh>
    <rPh sb="46" eb="48">
      <t>ショリ</t>
    </rPh>
    <rPh sb="49" eb="50">
      <t>オコナ</t>
    </rPh>
    <rPh sb="69" eb="71">
      <t>ゲンガク</t>
    </rPh>
    <rPh sb="71" eb="73">
      <t>キンガク</t>
    </rPh>
    <rPh sb="77" eb="79">
      <t>カンリ</t>
    </rPh>
    <phoneticPr fontId="2"/>
  </si>
  <si>
    <t>歳入金管理システムから収納データを受け取り、収納情報へ消し込みをすることができること。</t>
    <rPh sb="0" eb="2">
      <t>サイニュウ</t>
    </rPh>
    <rPh sb="2" eb="3">
      <t>キン</t>
    </rPh>
    <rPh sb="3" eb="5">
      <t>カンリ</t>
    </rPh>
    <rPh sb="11" eb="13">
      <t>シュウノウ</t>
    </rPh>
    <rPh sb="17" eb="18">
      <t>ウ</t>
    </rPh>
    <rPh sb="19" eb="20">
      <t>ト</t>
    </rPh>
    <rPh sb="22" eb="24">
      <t>シュウノウ</t>
    </rPh>
    <rPh sb="24" eb="26">
      <t>ジョウホウ</t>
    </rPh>
    <rPh sb="27" eb="28">
      <t>ケ</t>
    </rPh>
    <rPh sb="29" eb="30">
      <t>コ</t>
    </rPh>
    <phoneticPr fontId="2"/>
  </si>
  <si>
    <t xml:space="preserve">抽出条件から表示した収納情報に対し、指定した金額で消し込みを行うことができること。
分納処理ができること。
</t>
    <rPh sb="0" eb="2">
      <t>チュウシュツ</t>
    </rPh>
    <rPh sb="25" eb="26">
      <t>ケ</t>
    </rPh>
    <rPh sb="27" eb="28">
      <t>コ</t>
    </rPh>
    <rPh sb="42" eb="44">
      <t>ブンノウ</t>
    </rPh>
    <rPh sb="44" eb="46">
      <t>ショリ</t>
    </rPh>
    <phoneticPr fontId="2"/>
  </si>
  <si>
    <t xml:space="preserve">還付時の口座振込依頼データの作成を行うことができること。
</t>
    <rPh sb="0" eb="2">
      <t>カンプ</t>
    </rPh>
    <rPh sb="2" eb="3">
      <t>ジ</t>
    </rPh>
    <rPh sb="4" eb="6">
      <t>コウザ</t>
    </rPh>
    <rPh sb="6" eb="8">
      <t>フリコミ</t>
    </rPh>
    <rPh sb="8" eb="10">
      <t>イライ</t>
    </rPh>
    <rPh sb="14" eb="16">
      <t>サクセイ</t>
    </rPh>
    <phoneticPr fontId="2"/>
  </si>
  <si>
    <t>不納欠損</t>
    <phoneticPr fontId="2"/>
  </si>
  <si>
    <t xml:space="preserve">Ｗｅｂシステムとし、クライントＰＣへのシステムインストールおよびサポートメンテナンスが不要な運用が可能なこと。
</t>
    <rPh sb="43" eb="45">
      <t>フヨウ</t>
    </rPh>
    <rPh sb="46" eb="48">
      <t>ウンヨウ</t>
    </rPh>
    <rPh sb="49" eb="51">
      <t>カノウ</t>
    </rPh>
    <phoneticPr fontId="2"/>
  </si>
  <si>
    <t>口座振替不能通知書兼納付書</t>
    <phoneticPr fontId="2"/>
  </si>
  <si>
    <t xml:space="preserve">口座振替不能者に対して、一括で口座振替不能通知書兼納付書の作成が行えること。
</t>
    <rPh sb="0" eb="2">
      <t>コウザ</t>
    </rPh>
    <rPh sb="2" eb="4">
      <t>フリカエ</t>
    </rPh>
    <rPh sb="4" eb="6">
      <t>フノウ</t>
    </rPh>
    <rPh sb="6" eb="7">
      <t>シャ</t>
    </rPh>
    <rPh sb="8" eb="9">
      <t>タイ</t>
    </rPh>
    <rPh sb="12" eb="14">
      <t>イッカツ</t>
    </rPh>
    <rPh sb="15" eb="17">
      <t>コウザ</t>
    </rPh>
    <rPh sb="17" eb="19">
      <t>フリカエ</t>
    </rPh>
    <rPh sb="19" eb="21">
      <t>フノウ</t>
    </rPh>
    <rPh sb="21" eb="24">
      <t>ツウチショ</t>
    </rPh>
    <rPh sb="24" eb="25">
      <t>ケン</t>
    </rPh>
    <rPh sb="25" eb="28">
      <t>ノウフショ</t>
    </rPh>
    <rPh sb="29" eb="31">
      <t>サクセイ</t>
    </rPh>
    <rPh sb="32" eb="33">
      <t>オコナ</t>
    </rPh>
    <phoneticPr fontId="2"/>
  </si>
  <si>
    <r>
      <t>パスワードを暗号化できること。</t>
    </r>
    <r>
      <rPr>
        <sz val="12"/>
        <rFont val="ＭＳ 明朝"/>
        <family val="1"/>
        <charset val="128"/>
      </rPr>
      <t xml:space="preserve">
</t>
    </r>
    <rPh sb="6" eb="9">
      <t>アンゴウカ</t>
    </rPh>
    <phoneticPr fontId="2"/>
  </si>
  <si>
    <r>
      <t>喫食者</t>
    </r>
    <r>
      <rPr>
        <sz val="12"/>
        <rFont val="ＭＳ 明朝"/>
        <family val="1"/>
        <charset val="128"/>
      </rPr>
      <t xml:space="preserve">について、給食実施日には一括で食数のセットができること。
</t>
    </r>
    <rPh sb="0" eb="2">
      <t>キッショク</t>
    </rPh>
    <rPh sb="2" eb="3">
      <t>シャ</t>
    </rPh>
    <rPh sb="8" eb="10">
      <t>キュウショク</t>
    </rPh>
    <rPh sb="10" eb="12">
      <t>ジッシ</t>
    </rPh>
    <rPh sb="12" eb="13">
      <t>ビ</t>
    </rPh>
    <rPh sb="15" eb="17">
      <t>イッカツ</t>
    </rPh>
    <rPh sb="18" eb="20">
      <t>ショクスウ</t>
    </rPh>
    <phoneticPr fontId="2"/>
  </si>
  <si>
    <r>
      <t xml:space="preserve">就学援助受給者については、請求件数、金額は計上するが、本人への請求は行わない処理ができること。
</t>
    </r>
    <r>
      <rPr>
        <strike/>
        <sz val="12"/>
        <color indexed="10"/>
        <rFont val="ＭＳ 明朝"/>
        <family val="1"/>
        <charset val="128"/>
      </rPr>
      <t xml:space="preserve">
</t>
    </r>
    <rPh sb="0" eb="2">
      <t>シュウガク</t>
    </rPh>
    <rPh sb="2" eb="4">
      <t>エンジョ</t>
    </rPh>
    <rPh sb="4" eb="7">
      <t>ジュキュウシャ</t>
    </rPh>
    <rPh sb="13" eb="15">
      <t>セイキュウ</t>
    </rPh>
    <rPh sb="15" eb="17">
      <t>ケンスウ</t>
    </rPh>
    <rPh sb="18" eb="20">
      <t>キンガク</t>
    </rPh>
    <rPh sb="21" eb="23">
      <t>ケイジョウ</t>
    </rPh>
    <rPh sb="27" eb="29">
      <t>ホンニン</t>
    </rPh>
    <rPh sb="31" eb="33">
      <t>セイキュウ</t>
    </rPh>
    <rPh sb="34" eb="35">
      <t>オコナ</t>
    </rPh>
    <rPh sb="38" eb="40">
      <t>ショリ</t>
    </rPh>
    <phoneticPr fontId="2"/>
  </si>
  <si>
    <r>
      <t xml:space="preserve">生活保護受給者については、請求件数、金額は計上するが、本人への請求は行わない処理ができること。
</t>
    </r>
    <r>
      <rPr>
        <strike/>
        <sz val="12"/>
        <color indexed="10"/>
        <rFont val="ＭＳ 明朝"/>
        <family val="1"/>
        <charset val="128"/>
      </rPr>
      <t xml:space="preserve">
</t>
    </r>
    <rPh sb="4" eb="7">
      <t>ジュキュウシャ</t>
    </rPh>
    <rPh sb="13" eb="15">
      <t>セイキュウ</t>
    </rPh>
    <rPh sb="15" eb="17">
      <t>ケンスウ</t>
    </rPh>
    <rPh sb="18" eb="20">
      <t>キンガク</t>
    </rPh>
    <rPh sb="21" eb="23">
      <t>ケイジョウ</t>
    </rPh>
    <rPh sb="27" eb="29">
      <t>ホンニン</t>
    </rPh>
    <rPh sb="31" eb="33">
      <t>セイキュウ</t>
    </rPh>
    <rPh sb="34" eb="35">
      <t>オコナ</t>
    </rPh>
    <rPh sb="38" eb="40">
      <t>ショリ</t>
    </rPh>
    <phoneticPr fontId="2"/>
  </si>
  <si>
    <t xml:space="preserve">不納欠損、不納欠損日の登録を行うことができること。
</t>
    <rPh sb="0" eb="2">
      <t>フノウ</t>
    </rPh>
    <rPh sb="2" eb="4">
      <t>ケッソン</t>
    </rPh>
    <rPh sb="5" eb="7">
      <t>フノウ</t>
    </rPh>
    <rPh sb="7" eb="9">
      <t>ケッソン</t>
    </rPh>
    <rPh sb="9" eb="10">
      <t>ヒ</t>
    </rPh>
    <rPh sb="11" eb="13">
      <t>トウロク</t>
    </rPh>
    <phoneticPr fontId="2"/>
  </si>
  <si>
    <t xml:space="preserve">未納がある場合、消滅時効の日が属する年度終了後、５年間は画面上で確認できるようＤＢ上にデータを保存すること。
</t>
    <rPh sb="0" eb="2">
      <t>ミノウ</t>
    </rPh>
    <rPh sb="5" eb="7">
      <t>バアイ</t>
    </rPh>
    <rPh sb="8" eb="10">
      <t>ショウメツ</t>
    </rPh>
    <rPh sb="10" eb="12">
      <t>ジコウ</t>
    </rPh>
    <rPh sb="13" eb="14">
      <t>ヒ</t>
    </rPh>
    <rPh sb="15" eb="16">
      <t>ゾク</t>
    </rPh>
    <rPh sb="18" eb="20">
      <t>ネンド</t>
    </rPh>
    <rPh sb="20" eb="23">
      <t>シュウリョウゴ</t>
    </rPh>
    <rPh sb="25" eb="27">
      <t>ネンカン</t>
    </rPh>
    <rPh sb="28" eb="31">
      <t>ガメンジョウ</t>
    </rPh>
    <rPh sb="32" eb="34">
      <t>カクニン</t>
    </rPh>
    <rPh sb="41" eb="42">
      <t>ウエ</t>
    </rPh>
    <rPh sb="47" eb="49">
      <t>ホゾン</t>
    </rPh>
    <phoneticPr fontId="2"/>
  </si>
  <si>
    <t>喫食数を元に各月の給食費（調定額）を算出し、給食対象者の給食費に自動的に反映できること。
また、減額、免除についても反映することができ、年度中での反映もできること。
減免等について、対象者に一括登録できること。</t>
    <rPh sb="0" eb="2">
      <t>キッショク</t>
    </rPh>
    <rPh sb="2" eb="3">
      <t>スウ</t>
    </rPh>
    <rPh sb="4" eb="5">
      <t>モト</t>
    </rPh>
    <rPh sb="18" eb="20">
      <t>サンシュツ</t>
    </rPh>
    <rPh sb="22" eb="24">
      <t>キュウショク</t>
    </rPh>
    <rPh sb="24" eb="27">
      <t>タイショウシャ</t>
    </rPh>
    <rPh sb="28" eb="31">
      <t>キュウショクヒ</t>
    </rPh>
    <rPh sb="32" eb="35">
      <t>ジドウテキ</t>
    </rPh>
    <rPh sb="36" eb="38">
      <t>ハンエイ</t>
    </rPh>
    <rPh sb="48" eb="50">
      <t>ゲンガク</t>
    </rPh>
    <rPh sb="51" eb="53">
      <t>メンジョ</t>
    </rPh>
    <rPh sb="58" eb="60">
      <t>ハンエイ</t>
    </rPh>
    <rPh sb="68" eb="70">
      <t>ネンド</t>
    </rPh>
    <rPh sb="70" eb="71">
      <t>チュウ</t>
    </rPh>
    <rPh sb="73" eb="75">
      <t>ハンエイ</t>
    </rPh>
    <rPh sb="83" eb="85">
      <t>ゲンメン</t>
    </rPh>
    <rPh sb="85" eb="86">
      <t>トウ</t>
    </rPh>
    <rPh sb="91" eb="94">
      <t>タイショウシャ</t>
    </rPh>
    <rPh sb="95" eb="97">
      <t>イッカツ</t>
    </rPh>
    <rPh sb="97" eb="99">
      <t>トウロク</t>
    </rPh>
    <phoneticPr fontId="2"/>
  </si>
  <si>
    <t>口座振替以外の喫食者については、納入通知書（納付書）の作成ができること。</t>
    <rPh sb="0" eb="2">
      <t>コウザ</t>
    </rPh>
    <rPh sb="2" eb="4">
      <t>フリカエ</t>
    </rPh>
    <rPh sb="4" eb="6">
      <t>イガイ</t>
    </rPh>
    <rPh sb="7" eb="10">
      <t>キッショクシャ</t>
    </rPh>
    <rPh sb="16" eb="18">
      <t>ノウニュウ</t>
    </rPh>
    <rPh sb="18" eb="21">
      <t>ツウチショ</t>
    </rPh>
    <rPh sb="22" eb="25">
      <t>ノウフショ</t>
    </rPh>
    <rPh sb="27" eb="29">
      <t>サクセイ</t>
    </rPh>
    <phoneticPr fontId="2"/>
  </si>
  <si>
    <t>カナ氏名検索では、清音・濁音や氏名の間の空白スペースの区別なく検索することができること。</t>
    <rPh sb="15" eb="17">
      <t>シメイ</t>
    </rPh>
    <rPh sb="18" eb="19">
      <t>アイダ</t>
    </rPh>
    <rPh sb="20" eb="22">
      <t>クウハク</t>
    </rPh>
    <phoneticPr fontId="2"/>
  </si>
  <si>
    <t xml:space="preserve">対象者の異動情報を登録することができ、異動履歴は照会画面で確認できること。
</t>
    <rPh sb="0" eb="3">
      <t>タイショウシャ</t>
    </rPh>
    <rPh sb="4" eb="6">
      <t>イドウ</t>
    </rPh>
    <rPh sb="6" eb="8">
      <t>ジョウホウ</t>
    </rPh>
    <rPh sb="9" eb="11">
      <t>トウロク</t>
    </rPh>
    <rPh sb="19" eb="21">
      <t>イドウ</t>
    </rPh>
    <rPh sb="21" eb="23">
      <t>リレキ</t>
    </rPh>
    <rPh sb="24" eb="26">
      <t>ショウカイ</t>
    </rPh>
    <rPh sb="26" eb="28">
      <t>ガメン</t>
    </rPh>
    <rPh sb="29" eb="31">
      <t>カクニン</t>
    </rPh>
    <phoneticPr fontId="2"/>
  </si>
  <si>
    <t>アレルギー登録</t>
    <rPh sb="5" eb="7">
      <t>トウロク</t>
    </rPh>
    <phoneticPr fontId="2"/>
  </si>
  <si>
    <t xml:space="preserve">アレルギー情報を登録、編集することができること。
</t>
    <rPh sb="5" eb="7">
      <t>ジョウホウ</t>
    </rPh>
    <rPh sb="8" eb="10">
      <t>トウロク</t>
    </rPh>
    <rPh sb="11" eb="13">
      <t>ヘンシュウ</t>
    </rPh>
    <phoneticPr fontId="2"/>
  </si>
  <si>
    <t>喫食欠食状況を登録できること。</t>
    <rPh sb="7" eb="9">
      <t>トウロク</t>
    </rPh>
    <phoneticPr fontId="2"/>
  </si>
  <si>
    <t>長期欠席者について、欠食期間を指定して登録できること。</t>
    <rPh sb="0" eb="2">
      <t>チョウキ</t>
    </rPh>
    <rPh sb="2" eb="5">
      <t>ケッセキシャ</t>
    </rPh>
    <rPh sb="10" eb="12">
      <t>ケッショク</t>
    </rPh>
    <rPh sb="12" eb="14">
      <t>キカン</t>
    </rPh>
    <rPh sb="15" eb="17">
      <t>シテイ</t>
    </rPh>
    <rPh sb="19" eb="21">
      <t>トウロク</t>
    </rPh>
    <phoneticPr fontId="2"/>
  </si>
  <si>
    <t xml:space="preserve">学校、児童生徒等区分単位で給食費の月額調定額を作成することができること。
</t>
    <rPh sb="3" eb="5">
      <t>ジドウ</t>
    </rPh>
    <rPh sb="5" eb="7">
      <t>セイト</t>
    </rPh>
    <rPh sb="7" eb="8">
      <t>トウ</t>
    </rPh>
    <rPh sb="8" eb="10">
      <t>クブン</t>
    </rPh>
    <rPh sb="17" eb="19">
      <t>ゲツガク</t>
    </rPh>
    <rPh sb="21" eb="22">
      <t>ガク</t>
    </rPh>
    <rPh sb="23" eb="25">
      <t>サクセイ</t>
    </rPh>
    <phoneticPr fontId="2"/>
  </si>
  <si>
    <t>給食費入力（月額調定）</t>
    <rPh sb="0" eb="3">
      <t>キュウショクヒ</t>
    </rPh>
    <rPh sb="3" eb="5">
      <t>ニュウリョク</t>
    </rPh>
    <rPh sb="6" eb="8">
      <t>ゲツガク</t>
    </rPh>
    <rPh sb="8" eb="10">
      <t>チョウテイ</t>
    </rPh>
    <phoneticPr fontId="2"/>
  </si>
  <si>
    <t>児童生徒、教職員等の区分ごとに給食費日額を登録することができること。
また一食単価は年度途中で変更できること。</t>
    <rPh sb="0" eb="2">
      <t>ジドウ</t>
    </rPh>
    <rPh sb="2" eb="4">
      <t>セイト</t>
    </rPh>
    <rPh sb="5" eb="8">
      <t>キョウショクイン</t>
    </rPh>
    <rPh sb="8" eb="9">
      <t>トウ</t>
    </rPh>
    <rPh sb="10" eb="12">
      <t>クブン</t>
    </rPh>
    <rPh sb="37" eb="39">
      <t>イッショク</t>
    </rPh>
    <rPh sb="39" eb="41">
      <t>タンカ</t>
    </rPh>
    <rPh sb="42" eb="44">
      <t>ネンド</t>
    </rPh>
    <rPh sb="44" eb="46">
      <t>トチュウ</t>
    </rPh>
    <rPh sb="47" eb="49">
      <t>ヘンコウ</t>
    </rPh>
    <phoneticPr fontId="2"/>
  </si>
  <si>
    <t xml:space="preserve">口座振替データ作成と同時に以下の帳票が作成できること。
・金融機関ごとの引落金額の一覧表　・送付票　・ＦＡＸ送信表
</t>
    <rPh sb="0" eb="2">
      <t>コウザ</t>
    </rPh>
    <rPh sb="2" eb="4">
      <t>フリカエ</t>
    </rPh>
    <rPh sb="7" eb="9">
      <t>サクセイ</t>
    </rPh>
    <rPh sb="10" eb="12">
      <t>ドウジ</t>
    </rPh>
    <rPh sb="13" eb="15">
      <t>イカ</t>
    </rPh>
    <rPh sb="16" eb="18">
      <t>チョウヒョウ</t>
    </rPh>
    <rPh sb="19" eb="21">
      <t>サクセイ</t>
    </rPh>
    <rPh sb="29" eb="31">
      <t>キンユウ</t>
    </rPh>
    <rPh sb="31" eb="33">
      <t>キカン</t>
    </rPh>
    <rPh sb="36" eb="38">
      <t>ヒキオトシ</t>
    </rPh>
    <rPh sb="38" eb="40">
      <t>キンガク</t>
    </rPh>
    <rPh sb="41" eb="43">
      <t>イチラン</t>
    </rPh>
    <rPh sb="43" eb="44">
      <t>ヒョウ</t>
    </rPh>
    <rPh sb="46" eb="48">
      <t>ソウフ</t>
    </rPh>
    <rPh sb="48" eb="49">
      <t>ヒョウ</t>
    </rPh>
    <phoneticPr fontId="2"/>
  </si>
  <si>
    <t>必要性</t>
    <rPh sb="0" eb="3">
      <t>ヒツヨウセイ</t>
    </rPh>
    <phoneticPr fontId="7"/>
  </si>
  <si>
    <t>◎</t>
    <phoneticPr fontId="2"/>
  </si>
  <si>
    <t>○</t>
    <phoneticPr fontId="2"/>
  </si>
  <si>
    <t>△</t>
    <phoneticPr fontId="2"/>
  </si>
  <si>
    <t>×</t>
    <phoneticPr fontId="2"/>
  </si>
  <si>
    <t>標準対応可能</t>
    <phoneticPr fontId="2"/>
  </si>
  <si>
    <t>　類似機能又はカスタマイズで対応可能</t>
    <phoneticPr fontId="2"/>
  </si>
  <si>
    <t>代替運用で対応可能</t>
    <rPh sb="0" eb="2">
      <t>ダイタイ</t>
    </rPh>
    <rPh sb="2" eb="4">
      <t>ウンヨウ</t>
    </rPh>
    <rPh sb="5" eb="7">
      <t>タイオウ</t>
    </rPh>
    <rPh sb="7" eb="9">
      <t>カノウ</t>
    </rPh>
    <phoneticPr fontId="2"/>
  </si>
  <si>
    <t>対応不可</t>
    <phoneticPr fontId="2"/>
  </si>
  <si>
    <t>必須</t>
    <rPh sb="0" eb="2">
      <t>ヒッス</t>
    </rPh>
    <phoneticPr fontId="2"/>
  </si>
  <si>
    <t>各学校および給食センターでの使用を考慮し、ユーザー権限ごとに、参照・操作できる学校の設定が行えること。給食センターでは複数の学校が管理できること。</t>
    <rPh sb="0" eb="3">
      <t>カクガッコウ</t>
    </rPh>
    <rPh sb="6" eb="8">
      <t>キュウショク</t>
    </rPh>
    <rPh sb="14" eb="16">
      <t>シヨウ</t>
    </rPh>
    <rPh sb="17" eb="19">
      <t>コウリョ</t>
    </rPh>
    <rPh sb="25" eb="27">
      <t>ケンゲン</t>
    </rPh>
    <rPh sb="31" eb="33">
      <t>サンショウ</t>
    </rPh>
    <rPh sb="34" eb="36">
      <t>ソウサ</t>
    </rPh>
    <rPh sb="39" eb="41">
      <t>ガッコウ</t>
    </rPh>
    <rPh sb="42" eb="44">
      <t>セッテイ</t>
    </rPh>
    <rPh sb="45" eb="46">
      <t>オコナ</t>
    </rPh>
    <rPh sb="51" eb="53">
      <t>キュウショク</t>
    </rPh>
    <rPh sb="59" eb="61">
      <t>フクスウ</t>
    </rPh>
    <rPh sb="62" eb="64">
      <t>ガッコウ</t>
    </rPh>
    <rPh sb="65" eb="67">
      <t>カンリ</t>
    </rPh>
    <phoneticPr fontId="2"/>
  </si>
  <si>
    <t>要望</t>
    <rPh sb="0" eb="2">
      <t>ヨウボウ</t>
    </rPh>
    <phoneticPr fontId="2"/>
  </si>
  <si>
    <t xml:space="preserve">照会画面では、対象者の今年度の入金状況および過年度の未納状況のほか、納付書、督促状等の発送記録が画面上で把握が可能なこと。
</t>
    <rPh sb="0" eb="2">
      <t>ショウカイ</t>
    </rPh>
    <rPh sb="2" eb="4">
      <t>ガメン</t>
    </rPh>
    <rPh sb="7" eb="10">
      <t>タイショウシャ</t>
    </rPh>
    <rPh sb="11" eb="14">
      <t>コンエンド</t>
    </rPh>
    <rPh sb="15" eb="17">
      <t>ニュウキン</t>
    </rPh>
    <rPh sb="17" eb="19">
      <t>ジョウキョウ</t>
    </rPh>
    <rPh sb="22" eb="25">
      <t>カネンド</t>
    </rPh>
    <rPh sb="26" eb="28">
      <t>ミノウ</t>
    </rPh>
    <rPh sb="28" eb="30">
      <t>ジョウキョウ</t>
    </rPh>
    <rPh sb="34" eb="37">
      <t>ノウフショ</t>
    </rPh>
    <rPh sb="38" eb="40">
      <t>トクソク</t>
    </rPh>
    <rPh sb="40" eb="41">
      <t>ジョウ</t>
    </rPh>
    <rPh sb="41" eb="42">
      <t>トウ</t>
    </rPh>
    <rPh sb="43" eb="45">
      <t>ハッソウ</t>
    </rPh>
    <rPh sb="45" eb="47">
      <t>キロク</t>
    </rPh>
    <rPh sb="48" eb="51">
      <t>ガメンジョウ</t>
    </rPh>
    <rPh sb="52" eb="54">
      <t>ハアク</t>
    </rPh>
    <rPh sb="55" eb="57">
      <t>カノウ</t>
    </rPh>
    <phoneticPr fontId="2"/>
  </si>
  <si>
    <t>対象者に対する折衝内容を登録することができること。</t>
    <rPh sb="0" eb="3">
      <t>タイショウシャ</t>
    </rPh>
    <rPh sb="4" eb="5">
      <t>タイ</t>
    </rPh>
    <rPh sb="7" eb="9">
      <t>セッショウ</t>
    </rPh>
    <rPh sb="9" eb="11">
      <t>ナイヨウ</t>
    </rPh>
    <rPh sb="12" eb="14">
      <t>トウロク</t>
    </rPh>
    <phoneticPr fontId="2"/>
  </si>
  <si>
    <t xml:space="preserve">給食喫食者の毎月の月額調定額は以下の計算式にて、自動計算を行い給食費（調定額）を決定できること。
学校給食費（月額）＝１食単価（日数）×その月の喫食日数
</t>
    <rPh sb="0" eb="2">
      <t>キュウショク</t>
    </rPh>
    <rPh sb="2" eb="4">
      <t>キッショク</t>
    </rPh>
    <rPh sb="4" eb="5">
      <t>シャ</t>
    </rPh>
    <rPh sb="6" eb="8">
      <t>マイツキ</t>
    </rPh>
    <rPh sb="9" eb="11">
      <t>ゲツガク</t>
    </rPh>
    <rPh sb="11" eb="14">
      <t>チョウテイガク</t>
    </rPh>
    <rPh sb="15" eb="17">
      <t>イカ</t>
    </rPh>
    <rPh sb="18" eb="21">
      <t>ケイサンシキ</t>
    </rPh>
    <rPh sb="24" eb="26">
      <t>ジドウ</t>
    </rPh>
    <rPh sb="26" eb="28">
      <t>ケイサン</t>
    </rPh>
    <rPh sb="29" eb="30">
      <t>オコナ</t>
    </rPh>
    <rPh sb="31" eb="34">
      <t>キュウショクヒ</t>
    </rPh>
    <rPh sb="35" eb="38">
      <t>チョウテイガク</t>
    </rPh>
    <rPh sb="40" eb="42">
      <t>ケッテイ</t>
    </rPh>
    <rPh sb="49" eb="51">
      <t>ガッコウ</t>
    </rPh>
    <rPh sb="51" eb="54">
      <t>キュウショクヒ</t>
    </rPh>
    <rPh sb="55" eb="57">
      <t>ゲツガク</t>
    </rPh>
    <rPh sb="60" eb="61">
      <t>ショク</t>
    </rPh>
    <rPh sb="61" eb="63">
      <t>タンカ</t>
    </rPh>
    <rPh sb="64" eb="66">
      <t>ニッスウ</t>
    </rPh>
    <rPh sb="70" eb="71">
      <t>ツキ</t>
    </rPh>
    <rPh sb="72" eb="74">
      <t>キッショク</t>
    </rPh>
    <rPh sb="74" eb="76">
      <t>ニッスウ</t>
    </rPh>
    <phoneticPr fontId="2"/>
  </si>
  <si>
    <t>納入通知書の出力は、学校、学年、クラス単位での出力もできること。</t>
    <phoneticPr fontId="2"/>
  </si>
  <si>
    <t>減免対象者対応</t>
    <rPh sb="0" eb="2">
      <t>ゲンメン</t>
    </rPh>
    <rPh sb="2" eb="4">
      <t>タイショウ</t>
    </rPh>
    <rPh sb="4" eb="5">
      <t>シャ</t>
    </rPh>
    <rPh sb="5" eb="7">
      <t>タイオウ</t>
    </rPh>
    <phoneticPr fontId="2"/>
  </si>
  <si>
    <t>給食費対象者の検索後に一覧表示される項目として以下の項目が表示ができること。
対象者個人番号、対象者カナ氏名</t>
    <rPh sb="0" eb="3">
      <t>キュウショクヒ</t>
    </rPh>
    <rPh sb="3" eb="6">
      <t>タイショウシャ</t>
    </rPh>
    <rPh sb="7" eb="9">
      <t>ケンサク</t>
    </rPh>
    <rPh sb="9" eb="10">
      <t>ゴ</t>
    </rPh>
    <rPh sb="11" eb="13">
      <t>イチラン</t>
    </rPh>
    <rPh sb="29" eb="31">
      <t>ヒョウジ</t>
    </rPh>
    <rPh sb="39" eb="42">
      <t>タイショウシャ</t>
    </rPh>
    <rPh sb="42" eb="44">
      <t>コジン</t>
    </rPh>
    <rPh sb="44" eb="46">
      <t>バンゴウ</t>
    </rPh>
    <rPh sb="47" eb="50">
      <t>タイショウシャ</t>
    </rPh>
    <phoneticPr fontId="2"/>
  </si>
  <si>
    <t>複数校喫食登録</t>
    <rPh sb="0" eb="2">
      <t>フクスウ</t>
    </rPh>
    <rPh sb="2" eb="3">
      <t>コウ</t>
    </rPh>
    <rPh sb="3" eb="5">
      <t>キッショク</t>
    </rPh>
    <rPh sb="5" eb="7">
      <t>トウロク</t>
    </rPh>
    <phoneticPr fontId="2"/>
  </si>
  <si>
    <t>ALT等の複数校で喫食する職員や児童生徒の場合、日付毎に喫食場所を登録できること。また、登録結果は学校毎の喫食数集計に反映されること。</t>
    <rPh sb="3" eb="4">
      <t>ナド</t>
    </rPh>
    <rPh sb="5" eb="7">
      <t>フクスウ</t>
    </rPh>
    <rPh sb="7" eb="8">
      <t>コウ</t>
    </rPh>
    <rPh sb="9" eb="11">
      <t>キッショク</t>
    </rPh>
    <rPh sb="13" eb="15">
      <t>ショクイン</t>
    </rPh>
    <rPh sb="16" eb="18">
      <t>ジドウ</t>
    </rPh>
    <rPh sb="18" eb="20">
      <t>セイト</t>
    </rPh>
    <rPh sb="21" eb="23">
      <t>バアイ</t>
    </rPh>
    <rPh sb="24" eb="26">
      <t>ヒヅケ</t>
    </rPh>
    <rPh sb="26" eb="27">
      <t>ゴト</t>
    </rPh>
    <rPh sb="28" eb="30">
      <t>キッショク</t>
    </rPh>
    <rPh sb="30" eb="32">
      <t>バショ</t>
    </rPh>
    <rPh sb="33" eb="35">
      <t>トウロク</t>
    </rPh>
    <rPh sb="44" eb="46">
      <t>トウロク</t>
    </rPh>
    <rPh sb="46" eb="48">
      <t>ケッカ</t>
    </rPh>
    <rPh sb="49" eb="51">
      <t>ガッコウ</t>
    </rPh>
    <rPh sb="51" eb="52">
      <t>ゴト</t>
    </rPh>
    <rPh sb="53" eb="55">
      <t>キッショク</t>
    </rPh>
    <rPh sb="55" eb="56">
      <t>スウ</t>
    </rPh>
    <rPh sb="56" eb="58">
      <t>シュウケイ</t>
    </rPh>
    <rPh sb="59" eb="61">
      <t>ハンエイ</t>
    </rPh>
    <phoneticPr fontId="2"/>
  </si>
  <si>
    <t>未納者に対して、督促状の作成、発行が行えること。
・バッチ処理にて一括で作成できること。
・口座振替不能者に対して一括で作成できること。</t>
    <rPh sb="0" eb="3">
      <t>ミノウシャ</t>
    </rPh>
    <rPh sb="4" eb="5">
      <t>タイ</t>
    </rPh>
    <rPh sb="8" eb="11">
      <t>トクソクジョウ</t>
    </rPh>
    <rPh sb="12" eb="14">
      <t>サクセイ</t>
    </rPh>
    <rPh sb="15" eb="17">
      <t>ハッコウ</t>
    </rPh>
    <rPh sb="18" eb="19">
      <t>オコ</t>
    </rPh>
    <rPh sb="29" eb="31">
      <t>ショリ</t>
    </rPh>
    <rPh sb="33" eb="35">
      <t>イッカツ</t>
    </rPh>
    <rPh sb="36" eb="38">
      <t>サクセイ</t>
    </rPh>
    <rPh sb="46" eb="48">
      <t>コウザ</t>
    </rPh>
    <rPh sb="48" eb="50">
      <t>フリカエ</t>
    </rPh>
    <rPh sb="50" eb="52">
      <t>フノウ</t>
    </rPh>
    <rPh sb="52" eb="53">
      <t>シャ</t>
    </rPh>
    <rPh sb="54" eb="55">
      <t>タイ</t>
    </rPh>
    <rPh sb="57" eb="59">
      <t>イッカツ</t>
    </rPh>
    <rPh sb="60" eb="62">
      <t>サクセイ</t>
    </rPh>
    <phoneticPr fontId="2"/>
  </si>
  <si>
    <t>滞納繰越者等の対象に対して、それまでの滞納分を知らせる為、催告書の作成、発行が行えること。
・バッチ処理にて一括で作成できること。</t>
    <rPh sb="0" eb="2">
      <t>タイノウ</t>
    </rPh>
    <rPh sb="2" eb="4">
      <t>クリコシ</t>
    </rPh>
    <rPh sb="4" eb="5">
      <t>シャ</t>
    </rPh>
    <rPh sb="5" eb="6">
      <t>トウ</t>
    </rPh>
    <rPh sb="7" eb="9">
      <t>タイショウ</t>
    </rPh>
    <rPh sb="10" eb="11">
      <t>タイ</t>
    </rPh>
    <rPh sb="19" eb="21">
      <t>タイノウ</t>
    </rPh>
    <rPh sb="21" eb="22">
      <t>ブン</t>
    </rPh>
    <rPh sb="23" eb="24">
      <t>シ</t>
    </rPh>
    <rPh sb="27" eb="28">
      <t>タメ</t>
    </rPh>
    <rPh sb="29" eb="31">
      <t>サイコク</t>
    </rPh>
    <rPh sb="31" eb="32">
      <t>ショ</t>
    </rPh>
    <phoneticPr fontId="2"/>
  </si>
  <si>
    <t>各種マスタは、Exce形式又はCSV形式のファイルに書き出すことができること。</t>
    <phoneticPr fontId="2"/>
  </si>
  <si>
    <t>お知らせ機能</t>
    <rPh sb="1" eb="2">
      <t>シ</t>
    </rPh>
    <rPh sb="4" eb="6">
      <t>キノウ</t>
    </rPh>
    <phoneticPr fontId="2"/>
  </si>
  <si>
    <t>ユーザーに対するお知らせ（掲示板）機能を有すること。</t>
    <rPh sb="5" eb="6">
      <t>タイ</t>
    </rPh>
    <rPh sb="9" eb="10">
      <t>シ</t>
    </rPh>
    <rPh sb="13" eb="16">
      <t>ケイジバン</t>
    </rPh>
    <rPh sb="17" eb="19">
      <t>キノウ</t>
    </rPh>
    <rPh sb="20" eb="21">
      <t>ユウ</t>
    </rPh>
    <phoneticPr fontId="2"/>
  </si>
  <si>
    <t>登録されている児童生徒教職員等の基本情報、折衝記録内容および給食費の支払状況のデータについて、Exce形式又はCSV形式のファイルに書き出すことができること。</t>
    <rPh sb="0" eb="2">
      <t>トウロク</t>
    </rPh>
    <rPh sb="30" eb="33">
      <t>キュウショクヒ</t>
    </rPh>
    <rPh sb="51" eb="53">
      <t>ケイシキ</t>
    </rPh>
    <rPh sb="53" eb="54">
      <t>マタ</t>
    </rPh>
    <phoneticPr fontId="2"/>
  </si>
  <si>
    <t>住所情報は全角50文字以上で登録できること。</t>
    <rPh sb="0" eb="2">
      <t>ジュウショ</t>
    </rPh>
    <rPh sb="2" eb="4">
      <t>ジョウホウ</t>
    </rPh>
    <rPh sb="5" eb="7">
      <t>ゼンカク</t>
    </rPh>
    <rPh sb="9" eb="11">
      <t>モジ</t>
    </rPh>
    <rPh sb="11" eb="13">
      <t>イジョウ</t>
    </rPh>
    <rPh sb="14" eb="16">
      <t>トウロク</t>
    </rPh>
    <phoneticPr fontId="2"/>
  </si>
  <si>
    <t>氏名情報は全角30文字以上で登録できること。</t>
    <rPh sb="0" eb="2">
      <t>シメイ</t>
    </rPh>
    <rPh sb="2" eb="4">
      <t>ジョウホウ</t>
    </rPh>
    <rPh sb="5" eb="7">
      <t>ゼンカク</t>
    </rPh>
    <rPh sb="9" eb="11">
      <t>モジ</t>
    </rPh>
    <rPh sb="11" eb="13">
      <t>イジョウ</t>
    </rPh>
    <rPh sb="14" eb="16">
      <t>トウロク</t>
    </rPh>
    <phoneticPr fontId="2"/>
  </si>
  <si>
    <t xml:space="preserve">就学援助システムの判定結果を給食費システムに連携できること。
</t>
    <rPh sb="0" eb="2">
      <t>シュウガク</t>
    </rPh>
    <rPh sb="2" eb="4">
      <t>エンジョ</t>
    </rPh>
    <rPh sb="9" eb="11">
      <t>ハンテイ</t>
    </rPh>
    <rPh sb="11" eb="13">
      <t>ケッカ</t>
    </rPh>
    <rPh sb="14" eb="17">
      <t>キュウショクヒ</t>
    </rPh>
    <rPh sb="22" eb="24">
      <t>レンケイ</t>
    </rPh>
    <phoneticPr fontId="2"/>
  </si>
  <si>
    <r>
      <t xml:space="preserve">生活保護システムの生活保護対象者の情報を給食費システムに連携できること。
</t>
    </r>
    <r>
      <rPr>
        <strike/>
        <sz val="12"/>
        <color indexed="10"/>
        <rFont val="ＭＳ 明朝"/>
        <family val="1"/>
        <charset val="128"/>
      </rPr>
      <t xml:space="preserve">
</t>
    </r>
    <rPh sb="0" eb="2">
      <t>セイカツ</t>
    </rPh>
    <rPh sb="2" eb="4">
      <t>ホゴ</t>
    </rPh>
    <rPh sb="9" eb="11">
      <t>セイカツ</t>
    </rPh>
    <rPh sb="11" eb="13">
      <t>ホゴ</t>
    </rPh>
    <rPh sb="13" eb="15">
      <t>タイショウ</t>
    </rPh>
    <rPh sb="15" eb="16">
      <t>シャ</t>
    </rPh>
    <rPh sb="17" eb="19">
      <t>ジョウホウ</t>
    </rPh>
    <rPh sb="20" eb="23">
      <t>キュウショクヒ</t>
    </rPh>
    <rPh sb="28" eb="30">
      <t>レンケイ</t>
    </rPh>
    <phoneticPr fontId="2"/>
  </si>
  <si>
    <t xml:space="preserve">生年月日による検索では、和暦および西暦どちらでも検索することができること。
</t>
    <rPh sb="0" eb="2">
      <t>セイネン</t>
    </rPh>
    <rPh sb="2" eb="4">
      <t>ガッピ</t>
    </rPh>
    <rPh sb="7" eb="9">
      <t>ケンサク</t>
    </rPh>
    <rPh sb="12" eb="14">
      <t>ワレキ</t>
    </rPh>
    <rPh sb="17" eb="19">
      <t>セイレキ</t>
    </rPh>
    <rPh sb="24" eb="26">
      <t>ケンサク</t>
    </rPh>
    <phoneticPr fontId="2"/>
  </si>
  <si>
    <t xml:space="preserve">氏名（漢字、カナ）および住所は、あいまい検索（文字列一致検索）ができること。漢字氏名検索では氏名の間の空白スペースの区別なく検索することができること。
</t>
    <rPh sb="38" eb="40">
      <t>カンジ</t>
    </rPh>
    <rPh sb="40" eb="42">
      <t>シメイ</t>
    </rPh>
    <rPh sb="42" eb="44">
      <t>ケンサク</t>
    </rPh>
    <rPh sb="46" eb="48">
      <t>シメイ</t>
    </rPh>
    <rPh sb="49" eb="50">
      <t>アイダ</t>
    </rPh>
    <rPh sb="51" eb="53">
      <t>クウハク</t>
    </rPh>
    <rPh sb="58" eb="60">
      <t>クベツ</t>
    </rPh>
    <rPh sb="62" eb="64">
      <t>ケンサク</t>
    </rPh>
    <phoneticPr fontId="2"/>
  </si>
  <si>
    <t>照会画面で同一世帯（同一世帯番号）のうち、秋田市立小中学校に通う兄弟姉妹情報（氏名、所属学校、学年、組）を確認できること。</t>
    <rPh sb="0" eb="2">
      <t>ショウカイ</t>
    </rPh>
    <rPh sb="2" eb="4">
      <t>ガメン</t>
    </rPh>
    <rPh sb="5" eb="7">
      <t>ドウイツ</t>
    </rPh>
    <rPh sb="7" eb="9">
      <t>セタイ</t>
    </rPh>
    <rPh sb="10" eb="12">
      <t>ドウイツ</t>
    </rPh>
    <rPh sb="12" eb="14">
      <t>セタイ</t>
    </rPh>
    <rPh sb="14" eb="16">
      <t>バンゴウ</t>
    </rPh>
    <rPh sb="21" eb="23">
      <t>アキタ</t>
    </rPh>
    <rPh sb="23" eb="25">
      <t>シリツ</t>
    </rPh>
    <rPh sb="25" eb="29">
      <t>ショウチュウガッコウ</t>
    </rPh>
    <rPh sb="30" eb="31">
      <t>カヨ</t>
    </rPh>
    <rPh sb="32" eb="34">
      <t>キョウダイ</t>
    </rPh>
    <rPh sb="34" eb="36">
      <t>シマイ</t>
    </rPh>
    <rPh sb="36" eb="38">
      <t>ジョウホウ</t>
    </rPh>
    <rPh sb="53" eb="55">
      <t>カクニン</t>
    </rPh>
    <phoneticPr fontId="2"/>
  </si>
  <si>
    <t>同一世帯の兄弟姉妹情報から該当者を選択することで、照会画面に遷移し、詳細情報を確認できること。</t>
    <rPh sb="0" eb="2">
      <t>ドウイツ</t>
    </rPh>
    <rPh sb="2" eb="4">
      <t>セタイ</t>
    </rPh>
    <rPh sb="5" eb="7">
      <t>キョウダイ</t>
    </rPh>
    <rPh sb="7" eb="9">
      <t>シマイ</t>
    </rPh>
    <rPh sb="9" eb="11">
      <t>ジョウホウ</t>
    </rPh>
    <rPh sb="13" eb="16">
      <t>ガイトウシャ</t>
    </rPh>
    <rPh sb="17" eb="19">
      <t>センタク</t>
    </rPh>
    <rPh sb="25" eb="27">
      <t>ショウカイ</t>
    </rPh>
    <rPh sb="27" eb="29">
      <t>ガメン</t>
    </rPh>
    <rPh sb="30" eb="32">
      <t>センイ</t>
    </rPh>
    <rPh sb="34" eb="36">
      <t>ショウサイ</t>
    </rPh>
    <rPh sb="36" eb="38">
      <t>ジョウホウ</t>
    </rPh>
    <rPh sb="39" eb="41">
      <t>カクニン</t>
    </rPh>
    <phoneticPr fontId="2"/>
  </si>
  <si>
    <t xml:space="preserve">学校行事等による、給食を実施しない日の登録がスケジュール表等から一括で登録できること。
登録は秋田市立小中学校全体、学校単位、学年単位、クラス単位で処理できること。
</t>
    <rPh sb="0" eb="2">
      <t>ガッコウ</t>
    </rPh>
    <rPh sb="2" eb="4">
      <t>ギョウジ</t>
    </rPh>
    <rPh sb="4" eb="5">
      <t>トウ</t>
    </rPh>
    <rPh sb="9" eb="11">
      <t>キュウショク</t>
    </rPh>
    <rPh sb="12" eb="14">
      <t>ジッシ</t>
    </rPh>
    <rPh sb="17" eb="18">
      <t>ヒ</t>
    </rPh>
    <rPh sb="19" eb="21">
      <t>トウロク</t>
    </rPh>
    <rPh sb="28" eb="29">
      <t>ヒョウ</t>
    </rPh>
    <rPh sb="29" eb="30">
      <t>トウ</t>
    </rPh>
    <rPh sb="32" eb="34">
      <t>イッカツ</t>
    </rPh>
    <rPh sb="35" eb="37">
      <t>トウロク</t>
    </rPh>
    <rPh sb="44" eb="46">
      <t>トウロク</t>
    </rPh>
    <rPh sb="47" eb="49">
      <t>アキタ</t>
    </rPh>
    <rPh sb="49" eb="51">
      <t>シリツ</t>
    </rPh>
    <rPh sb="51" eb="53">
      <t>ショウチュウ</t>
    </rPh>
    <rPh sb="53" eb="55">
      <t>ガッコウ</t>
    </rPh>
    <rPh sb="55" eb="57">
      <t>ゼンタイ</t>
    </rPh>
    <rPh sb="58" eb="60">
      <t>ガッコウ</t>
    </rPh>
    <rPh sb="60" eb="62">
      <t>タンイ</t>
    </rPh>
    <rPh sb="63" eb="65">
      <t>ガクネン</t>
    </rPh>
    <rPh sb="65" eb="67">
      <t>タンイ</t>
    </rPh>
    <rPh sb="71" eb="73">
      <t>タンイ</t>
    </rPh>
    <rPh sb="74" eb="76">
      <t>ショリ</t>
    </rPh>
    <phoneticPr fontId="2"/>
  </si>
  <si>
    <t>住基宛名情報(氏名、住所、生年月日、性別、世帯情報等)の取得が可能であること。
※なお、住民記録情報のデータ連携は、直接連携ではなく、住民記録情報を直接連携で取得した学齢簿システムから外部記憶媒体により取得する。</t>
    <rPh sb="44" eb="46">
      <t>ジュウミン</t>
    </rPh>
    <rPh sb="46" eb="48">
      <t>キロク</t>
    </rPh>
    <rPh sb="48" eb="50">
      <t>ジョウホウ</t>
    </rPh>
    <rPh sb="54" eb="56">
      <t>レンケイ</t>
    </rPh>
    <rPh sb="58" eb="60">
      <t>チョクセツ</t>
    </rPh>
    <rPh sb="60" eb="62">
      <t>レンケイ</t>
    </rPh>
    <rPh sb="67" eb="69">
      <t>ジュウミン</t>
    </rPh>
    <rPh sb="69" eb="71">
      <t>キロク</t>
    </rPh>
    <rPh sb="71" eb="73">
      <t>ジョウホウ</t>
    </rPh>
    <rPh sb="74" eb="76">
      <t>チョクセツ</t>
    </rPh>
    <rPh sb="76" eb="78">
      <t>レンケイ</t>
    </rPh>
    <rPh sb="79" eb="81">
      <t>シュトク</t>
    </rPh>
    <rPh sb="83" eb="85">
      <t>ガクレイ</t>
    </rPh>
    <rPh sb="85" eb="86">
      <t>ボ</t>
    </rPh>
    <rPh sb="92" eb="94">
      <t>ガイブ</t>
    </rPh>
    <phoneticPr fontId="2"/>
  </si>
  <si>
    <t>住基異動情報(転入、転出、転居、氏名変更等)の取得が可能であること。
※なお、住民記録情報のデータ連携は、直接連携ではなく、住民記録情報を直接連携で取得した学齢簿システムから外部記憶媒体により取得する。</t>
    <rPh sb="87" eb="89">
      <t>ガイブ</t>
    </rPh>
    <rPh sb="89" eb="91">
      <t>キオク</t>
    </rPh>
    <rPh sb="91" eb="93">
      <t>バイタイ</t>
    </rPh>
    <rPh sb="96" eb="98">
      <t>シュトク</t>
    </rPh>
    <phoneticPr fontId="2"/>
  </si>
  <si>
    <t xml:space="preserve">給食費管理対象者として、児童・生徒だけでなく、教職員、来校者（教育実習生等）、試食会（複数人の職数を１つのデータで管理する）の管理を行なえること。
</t>
    <rPh sb="0" eb="3">
      <t>キュウショクヒ</t>
    </rPh>
    <rPh sb="3" eb="5">
      <t>カンリ</t>
    </rPh>
    <rPh sb="5" eb="8">
      <t>タイショウシャ</t>
    </rPh>
    <rPh sb="12" eb="14">
      <t>ジドウ</t>
    </rPh>
    <rPh sb="15" eb="17">
      <t>セイト</t>
    </rPh>
    <rPh sb="23" eb="26">
      <t>キョウショクイン</t>
    </rPh>
    <rPh sb="27" eb="30">
      <t>ライコウシャ</t>
    </rPh>
    <rPh sb="31" eb="33">
      <t>キョウイク</t>
    </rPh>
    <rPh sb="33" eb="36">
      <t>ジッシュウセイ</t>
    </rPh>
    <rPh sb="36" eb="37">
      <t>トウ</t>
    </rPh>
    <rPh sb="39" eb="42">
      <t>シショクカイ</t>
    </rPh>
    <rPh sb="43" eb="45">
      <t>フクスウ</t>
    </rPh>
    <rPh sb="45" eb="46">
      <t>ニン</t>
    </rPh>
    <rPh sb="47" eb="48">
      <t>ショク</t>
    </rPh>
    <rPh sb="48" eb="49">
      <t>スウ</t>
    </rPh>
    <rPh sb="57" eb="59">
      <t>カンリ</t>
    </rPh>
    <rPh sb="63" eb="65">
      <t>カンリ</t>
    </rPh>
    <rPh sb="66" eb="67">
      <t>オコ</t>
    </rPh>
    <phoneticPr fontId="2"/>
  </si>
  <si>
    <t xml:space="preserve">就学援助および生活保護情報のほか、秋田市が指定する減免情報（全額および一部）を設定できること。
</t>
    <rPh sb="0" eb="2">
      <t>シュウガク</t>
    </rPh>
    <rPh sb="2" eb="4">
      <t>エンジョ</t>
    </rPh>
    <rPh sb="7" eb="9">
      <t>セイカツ</t>
    </rPh>
    <rPh sb="9" eb="11">
      <t>ホゴ</t>
    </rPh>
    <rPh sb="11" eb="13">
      <t>ジョウホウ</t>
    </rPh>
    <rPh sb="17" eb="20">
      <t>アキタシ</t>
    </rPh>
    <rPh sb="21" eb="23">
      <t>シテイ</t>
    </rPh>
    <rPh sb="25" eb="27">
      <t>ゲンメン</t>
    </rPh>
    <rPh sb="27" eb="29">
      <t>ジョウホウ</t>
    </rPh>
    <rPh sb="30" eb="32">
      <t>ゼンガク</t>
    </rPh>
    <rPh sb="35" eb="37">
      <t>イチブ</t>
    </rPh>
    <rPh sb="39" eb="41">
      <t>セッテイ</t>
    </rPh>
    <phoneticPr fontId="2"/>
  </si>
  <si>
    <t>カナ氏名検索では、"カタカナ"だけでなく"ひらがな"でも検索することができること。</t>
    <phoneticPr fontId="2"/>
  </si>
  <si>
    <t>給食費対象者を検索する際、最低限以下の条件で検索でき、一覧表示ができること。
　学校名、対象者カナ氏名</t>
    <rPh sb="0" eb="2">
      <t>キュウショク</t>
    </rPh>
    <rPh sb="2" eb="3">
      <t>ヒ</t>
    </rPh>
    <rPh sb="7" eb="9">
      <t>ケンサク</t>
    </rPh>
    <rPh sb="11" eb="12">
      <t>サイ</t>
    </rPh>
    <rPh sb="13" eb="16">
      <t>サイテイゲン</t>
    </rPh>
    <rPh sb="27" eb="29">
      <t>イチラン</t>
    </rPh>
    <rPh sb="29" eb="31">
      <t>ヒョウジ</t>
    </rPh>
    <rPh sb="40" eb="42">
      <t>ガッコウ</t>
    </rPh>
    <rPh sb="42" eb="43">
      <t>メイ</t>
    </rPh>
    <rPh sb="44" eb="47">
      <t>タイショウシャ</t>
    </rPh>
    <rPh sb="49" eb="51">
      <t>シメイ</t>
    </rPh>
    <phoneticPr fontId="2"/>
  </si>
  <si>
    <t>給食費対象者を検索する際、以下の条件で検索でき、一覧表示ができること。
　学校区分（小学校・中学校・給食センター）、区分（児童生徒・教職員等）、対象者識別番号、学年、対象者氏名</t>
    <rPh sb="0" eb="2">
      <t>キュウショク</t>
    </rPh>
    <rPh sb="2" eb="3">
      <t>ヒ</t>
    </rPh>
    <rPh sb="7" eb="9">
      <t>ケンサク</t>
    </rPh>
    <rPh sb="11" eb="12">
      <t>サイ</t>
    </rPh>
    <rPh sb="13" eb="15">
      <t>イカ</t>
    </rPh>
    <rPh sb="24" eb="26">
      <t>イチラン</t>
    </rPh>
    <rPh sb="26" eb="28">
      <t>ヒョウジ</t>
    </rPh>
    <rPh sb="37" eb="39">
      <t>ガッコウ</t>
    </rPh>
    <rPh sb="39" eb="41">
      <t>クブン</t>
    </rPh>
    <rPh sb="42" eb="45">
      <t>ショウガッコウ</t>
    </rPh>
    <rPh sb="46" eb="49">
      <t>チュウガッコウ</t>
    </rPh>
    <rPh sb="50" eb="52">
      <t>キュウショク</t>
    </rPh>
    <rPh sb="58" eb="60">
      <t>クブン</t>
    </rPh>
    <rPh sb="61" eb="63">
      <t>ジドウ</t>
    </rPh>
    <rPh sb="63" eb="65">
      <t>セイト</t>
    </rPh>
    <rPh sb="66" eb="69">
      <t>キョウショクイン</t>
    </rPh>
    <rPh sb="69" eb="70">
      <t>トウ</t>
    </rPh>
    <rPh sb="72" eb="75">
      <t>タイショウシャ</t>
    </rPh>
    <rPh sb="75" eb="77">
      <t>シキベツ</t>
    </rPh>
    <rPh sb="83" eb="86">
      <t>タイショウシャ</t>
    </rPh>
    <rPh sb="86" eb="88">
      <t>シメイ</t>
    </rPh>
    <phoneticPr fontId="2"/>
  </si>
  <si>
    <r>
      <t xml:space="preserve">給食費対象者の検索後に一覧表示される項目として以下の項目が最低限表示ができること。
</t>
    </r>
    <r>
      <rPr>
        <sz val="12"/>
        <rFont val="ＭＳ 明朝"/>
        <family val="1"/>
        <charset val="128"/>
      </rPr>
      <t xml:space="preserve">対象者氏名、学年、学校名
</t>
    </r>
    <rPh sb="0" eb="3">
      <t>キュウショクヒ</t>
    </rPh>
    <rPh sb="3" eb="6">
      <t>タイショウシャ</t>
    </rPh>
    <rPh sb="7" eb="9">
      <t>ケンサク</t>
    </rPh>
    <rPh sb="9" eb="10">
      <t>ゴ</t>
    </rPh>
    <rPh sb="11" eb="13">
      <t>イチラン</t>
    </rPh>
    <rPh sb="29" eb="32">
      <t>サイテイゲン</t>
    </rPh>
    <rPh sb="42" eb="45">
      <t>タイショウシャ</t>
    </rPh>
    <rPh sb="45" eb="47">
      <t>シメイ</t>
    </rPh>
    <rPh sb="48" eb="50">
      <t>ガクネン</t>
    </rPh>
    <rPh sb="51" eb="53">
      <t>ガッコウ</t>
    </rPh>
    <rPh sb="53" eb="54">
      <t>メイ</t>
    </rPh>
    <phoneticPr fontId="2"/>
  </si>
  <si>
    <r>
      <t xml:space="preserve">該当者選択画面から選択された対象者の情報を照会することができること。
</t>
    </r>
    <r>
      <rPr>
        <sz val="12"/>
        <rFont val="ＭＳ 明朝"/>
        <family val="1"/>
        <charset val="128"/>
      </rPr>
      <t xml:space="preserve">
</t>
    </r>
    <rPh sb="0" eb="3">
      <t>ガイトウシャ</t>
    </rPh>
    <rPh sb="3" eb="5">
      <t>センタク</t>
    </rPh>
    <rPh sb="5" eb="7">
      <t>ガメン</t>
    </rPh>
    <rPh sb="9" eb="11">
      <t>センタク</t>
    </rPh>
    <rPh sb="14" eb="17">
      <t>タイショウシャ</t>
    </rPh>
    <rPh sb="18" eb="20">
      <t>ジョウホウ</t>
    </rPh>
    <rPh sb="21" eb="23">
      <t>ショウカイ</t>
    </rPh>
    <phoneticPr fontId="2"/>
  </si>
  <si>
    <t>該当者選択画面から選択された対象者の情報を変更することができること。</t>
    <rPh sb="0" eb="3">
      <t>ガイトウシャ</t>
    </rPh>
    <rPh sb="3" eb="5">
      <t>センタク</t>
    </rPh>
    <rPh sb="5" eb="7">
      <t>ガメン</t>
    </rPh>
    <rPh sb="9" eb="11">
      <t>センタク</t>
    </rPh>
    <rPh sb="14" eb="17">
      <t>タイショウシャ</t>
    </rPh>
    <rPh sb="18" eb="20">
      <t>ジョウホウ</t>
    </rPh>
    <rPh sb="21" eb="23">
      <t>ヘンコウ</t>
    </rPh>
    <phoneticPr fontId="2"/>
  </si>
  <si>
    <t xml:space="preserve">対象者の同一世帯に兄弟姉妹がいる場合、変更した内容を兄弟姉妹にも反映させるか否かを都度選択できること。
</t>
    <rPh sb="0" eb="2">
      <t>タイショウ</t>
    </rPh>
    <rPh sb="2" eb="3">
      <t>シャ</t>
    </rPh>
    <rPh sb="4" eb="6">
      <t>ドウイツ</t>
    </rPh>
    <rPh sb="6" eb="8">
      <t>セタイ</t>
    </rPh>
    <rPh sb="9" eb="11">
      <t>キョウダイ</t>
    </rPh>
    <rPh sb="11" eb="13">
      <t>シマイ</t>
    </rPh>
    <rPh sb="16" eb="18">
      <t>バアイ</t>
    </rPh>
    <rPh sb="19" eb="21">
      <t>ヘンコウ</t>
    </rPh>
    <rPh sb="23" eb="25">
      <t>ナイヨウ</t>
    </rPh>
    <rPh sb="26" eb="28">
      <t>キョウダイ</t>
    </rPh>
    <rPh sb="28" eb="30">
      <t>シマイ</t>
    </rPh>
    <rPh sb="32" eb="34">
      <t>ハンエイ</t>
    </rPh>
    <rPh sb="38" eb="39">
      <t>イナ</t>
    </rPh>
    <rPh sb="41" eb="43">
      <t>ツド</t>
    </rPh>
    <rPh sb="43" eb="45">
      <t>センタク</t>
    </rPh>
    <phoneticPr fontId="2"/>
  </si>
  <si>
    <t>対象者の同一世帯に兄弟姉妹がいる場合、登録した折衝内容を自動もしくは選択により、兄弟姉妹にも反映できること。</t>
    <rPh sb="0" eb="3">
      <t>タイショウシャ</t>
    </rPh>
    <rPh sb="4" eb="6">
      <t>ドウイツ</t>
    </rPh>
    <rPh sb="6" eb="8">
      <t>セタイ</t>
    </rPh>
    <rPh sb="19" eb="21">
      <t>トウロク</t>
    </rPh>
    <rPh sb="40" eb="42">
      <t>キョウダイ</t>
    </rPh>
    <rPh sb="42" eb="44">
      <t>シマイ</t>
    </rPh>
    <phoneticPr fontId="2"/>
  </si>
  <si>
    <t xml:space="preserve">納付方法（口座振替、納付書納付等）を設定できること。
口座振替の場合、終了日などの期日登録により口座振替の停止などができること。
</t>
    <rPh sb="0" eb="2">
      <t>ノウフ</t>
    </rPh>
    <rPh sb="2" eb="4">
      <t>ホウホウ</t>
    </rPh>
    <rPh sb="5" eb="7">
      <t>コウザ</t>
    </rPh>
    <rPh sb="7" eb="9">
      <t>フリカエ</t>
    </rPh>
    <rPh sb="10" eb="12">
      <t>ノウフ</t>
    </rPh>
    <rPh sb="12" eb="13">
      <t>ショ</t>
    </rPh>
    <rPh sb="13" eb="15">
      <t>ノウフ</t>
    </rPh>
    <rPh sb="15" eb="16">
      <t>トウ</t>
    </rPh>
    <rPh sb="18" eb="20">
      <t>セッテイ</t>
    </rPh>
    <rPh sb="27" eb="29">
      <t>コウザ</t>
    </rPh>
    <rPh sb="29" eb="31">
      <t>フリカエ</t>
    </rPh>
    <rPh sb="32" eb="34">
      <t>バアイ</t>
    </rPh>
    <rPh sb="35" eb="38">
      <t>シュウリョウビ</t>
    </rPh>
    <rPh sb="41" eb="43">
      <t>キジツ</t>
    </rPh>
    <rPh sb="43" eb="45">
      <t>トウロク</t>
    </rPh>
    <rPh sb="48" eb="50">
      <t>コウザ</t>
    </rPh>
    <rPh sb="50" eb="52">
      <t>フリカエ</t>
    </rPh>
    <rPh sb="53" eb="55">
      <t>テイシ</t>
    </rPh>
    <phoneticPr fontId="2"/>
  </si>
  <si>
    <t>全体の給食費の月額調定額を作成することができること。
月額調定額は複数回作成することができ、最新データに更新できること。</t>
    <rPh sb="0" eb="2">
      <t>ゼンタイ</t>
    </rPh>
    <rPh sb="7" eb="9">
      <t>ゲツガク</t>
    </rPh>
    <rPh sb="11" eb="12">
      <t>ガク</t>
    </rPh>
    <rPh sb="13" eb="15">
      <t>サクセイ</t>
    </rPh>
    <rPh sb="27" eb="29">
      <t>ゲツガク</t>
    </rPh>
    <rPh sb="29" eb="31">
      <t>チョウテイ</t>
    </rPh>
    <rPh sb="31" eb="32">
      <t>ガク</t>
    </rPh>
    <rPh sb="33" eb="35">
      <t>フクスウ</t>
    </rPh>
    <rPh sb="35" eb="36">
      <t>カイ</t>
    </rPh>
    <rPh sb="36" eb="38">
      <t>サクセイ</t>
    </rPh>
    <rPh sb="46" eb="48">
      <t>サイシン</t>
    </rPh>
    <rPh sb="52" eb="54">
      <t>コウシン</t>
    </rPh>
    <phoneticPr fontId="2"/>
  </si>
  <si>
    <t xml:space="preserve">全国銀行協会の指定フォーマットに対応した口座振替データを作成できること。
</t>
    <phoneticPr fontId="2"/>
  </si>
  <si>
    <r>
      <t xml:space="preserve">納入通知書は月締めの一括作成、個別作成のどちらも行えること。
</t>
    </r>
    <r>
      <rPr>
        <sz val="12"/>
        <rFont val="ＭＳ 明朝"/>
        <family val="1"/>
        <charset val="128"/>
      </rPr>
      <t xml:space="preserve">納入通知書の再発行ができること。
</t>
    </r>
    <rPh sb="6" eb="7">
      <t>ツキ</t>
    </rPh>
    <rPh sb="7" eb="8">
      <t>ジ</t>
    </rPh>
    <phoneticPr fontId="2"/>
  </si>
  <si>
    <r>
      <t xml:space="preserve">全額減免対象者については、請求件数、金額は計上するが、本人への請求は行わない処理ができること。
</t>
    </r>
    <r>
      <rPr>
        <strike/>
        <sz val="12"/>
        <rFont val="ＭＳ 明朝"/>
        <family val="1"/>
        <charset val="128"/>
      </rPr>
      <t xml:space="preserve">
</t>
    </r>
    <rPh sb="0" eb="2">
      <t>ゼンガク</t>
    </rPh>
    <rPh sb="2" eb="4">
      <t>ゲンメン</t>
    </rPh>
    <rPh sb="4" eb="7">
      <t>タイショウシャ</t>
    </rPh>
    <rPh sb="13" eb="15">
      <t>セイキュウ</t>
    </rPh>
    <rPh sb="15" eb="17">
      <t>ケンスウ</t>
    </rPh>
    <rPh sb="18" eb="20">
      <t>キンガク</t>
    </rPh>
    <rPh sb="21" eb="23">
      <t>ケイジョウ</t>
    </rPh>
    <rPh sb="27" eb="29">
      <t>ホンニン</t>
    </rPh>
    <rPh sb="31" eb="33">
      <t>セイキュウ</t>
    </rPh>
    <rPh sb="34" eb="35">
      <t>オコナ</t>
    </rPh>
    <rPh sb="38" eb="40">
      <t>ショリ</t>
    </rPh>
    <phoneticPr fontId="2"/>
  </si>
  <si>
    <t>金融機関からの口座振替結果データを取り込み、収納情報へ消し込みをすることができること。</t>
    <rPh sb="17" eb="18">
      <t>ト</t>
    </rPh>
    <rPh sb="19" eb="20">
      <t>コ</t>
    </rPh>
    <phoneticPr fontId="2"/>
  </si>
  <si>
    <t>氏名等の検索により抽出した未納者のみの督促状が作成できること。</t>
    <rPh sb="2" eb="3">
      <t>トウ</t>
    </rPh>
    <rPh sb="4" eb="6">
      <t>ケンサク</t>
    </rPh>
    <rPh sb="9" eb="11">
      <t>チュウシュツ</t>
    </rPh>
    <rPh sb="13" eb="16">
      <t>ミノウシャ</t>
    </rPh>
    <rPh sb="19" eb="22">
      <t>トクソクジョウ</t>
    </rPh>
    <rPh sb="23" eb="25">
      <t>サクセイ</t>
    </rPh>
    <phoneticPr fontId="2"/>
  </si>
  <si>
    <t>氏名等の検索により抽出した未納者のみの催告書が作成できること。</t>
    <rPh sb="2" eb="3">
      <t>トウ</t>
    </rPh>
    <rPh sb="4" eb="6">
      <t>ケンサク</t>
    </rPh>
    <rPh sb="9" eb="11">
      <t>チュウシュツ</t>
    </rPh>
    <rPh sb="13" eb="16">
      <t>ミノウシャ</t>
    </rPh>
    <rPh sb="19" eb="22">
      <t>サイコクショ</t>
    </rPh>
    <rPh sb="23" eb="25">
      <t>サクセイ</t>
    </rPh>
    <phoneticPr fontId="2"/>
  </si>
  <si>
    <r>
      <t>印刷時にプレビュー画面が表示できること。
帳</t>
    </r>
    <r>
      <rPr>
        <sz val="14"/>
        <rFont val="ＭＳ 明朝"/>
        <family val="1"/>
        <charset val="128"/>
      </rPr>
      <t>票</t>
    </r>
    <r>
      <rPr>
        <sz val="12"/>
        <rFont val="ＭＳ 明朝"/>
        <family val="1"/>
        <charset val="128"/>
      </rPr>
      <t>は全てExcel出力ができること。</t>
    </r>
    <rPh sb="0" eb="2">
      <t>インサツ</t>
    </rPh>
    <rPh sb="2" eb="3">
      <t>ジ</t>
    </rPh>
    <rPh sb="9" eb="11">
      <t>ガメン</t>
    </rPh>
    <rPh sb="12" eb="14">
      <t>ヒョウジ</t>
    </rPh>
    <rPh sb="21" eb="23">
      <t>チョウヒョウ</t>
    </rPh>
    <rPh sb="24" eb="25">
      <t>スベ</t>
    </rPh>
    <rPh sb="31" eb="33">
      <t>シュツリョク</t>
    </rPh>
    <phoneticPr fontId="2"/>
  </si>
  <si>
    <t>帳票はシステム管理され、ユーザーで共用されること。</t>
    <rPh sb="0" eb="2">
      <t>チョウヒョウ</t>
    </rPh>
    <rPh sb="7" eb="9">
      <t>カンリ</t>
    </rPh>
    <rPh sb="17" eb="19">
      <t>キョウヨウ</t>
    </rPh>
    <phoneticPr fontId="2"/>
  </si>
  <si>
    <t>データ出力関係</t>
    <rPh sb="3" eb="5">
      <t>シュツリョク</t>
    </rPh>
    <rPh sb="5" eb="7">
      <t>カンケイ</t>
    </rPh>
    <phoneticPr fontId="2"/>
  </si>
  <si>
    <t>帳票</t>
    <rPh sb="0" eb="2">
      <t>チョウヒョウ</t>
    </rPh>
    <phoneticPr fontId="2"/>
  </si>
  <si>
    <t>一覧出力</t>
    <rPh sb="0" eb="2">
      <t>イチラン</t>
    </rPh>
    <rPh sb="2" eb="4">
      <t>シュツリョク</t>
    </rPh>
    <phoneticPr fontId="2"/>
  </si>
  <si>
    <t xml:space="preserve">ユーザー情報とその権限の登録・変更・削除を行うことができること。
</t>
    <rPh sb="4" eb="6">
      <t>ジョウホウ</t>
    </rPh>
    <rPh sb="9" eb="11">
      <t>ケンゲン</t>
    </rPh>
    <rPh sb="21" eb="22">
      <t>オコナ</t>
    </rPh>
    <phoneticPr fontId="2"/>
  </si>
  <si>
    <t xml:space="preserve">納入期限が属する年度終了後、卒業又は転出後５年間は画面上で確認できるようＤＢ上にデータを保存すること。
</t>
    <rPh sb="0" eb="2">
      <t>ノウニュウ</t>
    </rPh>
    <rPh sb="2" eb="4">
      <t>キゲン</t>
    </rPh>
    <rPh sb="5" eb="6">
      <t>ゾク</t>
    </rPh>
    <rPh sb="8" eb="10">
      <t>ネンド</t>
    </rPh>
    <rPh sb="10" eb="13">
      <t>シュウリョウゴ</t>
    </rPh>
    <rPh sb="14" eb="16">
      <t>ソツギョウ</t>
    </rPh>
    <rPh sb="16" eb="17">
      <t>マタ</t>
    </rPh>
    <rPh sb="18" eb="20">
      <t>テンシュツ</t>
    </rPh>
    <rPh sb="20" eb="21">
      <t>ゴ</t>
    </rPh>
    <rPh sb="22" eb="24">
      <t>ネンカン</t>
    </rPh>
    <rPh sb="25" eb="28">
      <t>ガメンジョウ</t>
    </rPh>
    <rPh sb="29" eb="31">
      <t>カクニン</t>
    </rPh>
    <rPh sb="38" eb="39">
      <t>ウエ</t>
    </rPh>
    <rPh sb="44" eb="46">
      <t>ホゾン</t>
    </rPh>
    <phoneticPr fontId="2"/>
  </si>
  <si>
    <t>ログ管理</t>
    <rPh sb="2" eb="4">
      <t>カンリ</t>
    </rPh>
    <phoneticPr fontId="2"/>
  </si>
  <si>
    <t xml:space="preserve">システムで管理するログをCSV形式などで出力することができること。
</t>
    <rPh sb="5" eb="7">
      <t>カンリ</t>
    </rPh>
    <rPh sb="15" eb="17">
      <t>ケイシキ</t>
    </rPh>
    <rPh sb="20" eb="22">
      <t>シュツリョク</t>
    </rPh>
    <phoneticPr fontId="2"/>
  </si>
  <si>
    <t>バックアップデータは、少なくとも５日分（５世代）保管すること。</t>
    <rPh sb="11" eb="12">
      <t>スク</t>
    </rPh>
    <rPh sb="17" eb="18">
      <t>ニチ</t>
    </rPh>
    <rPh sb="18" eb="19">
      <t>ブン</t>
    </rPh>
    <rPh sb="21" eb="23">
      <t>セダイ</t>
    </rPh>
    <rPh sb="24" eb="26">
      <t>ホカン</t>
    </rPh>
    <phoneticPr fontId="2"/>
  </si>
  <si>
    <t>帳票様式については、ダウンロードしてレイアウトの変更や固定文字の修正・追加等の上、アップロードすることで修正が行えること。</t>
    <rPh sb="0" eb="2">
      <t>チョウヒョウ</t>
    </rPh>
    <rPh sb="1" eb="2">
      <t>ツウチョウ</t>
    </rPh>
    <rPh sb="2" eb="4">
      <t>ヨウシキ</t>
    </rPh>
    <rPh sb="24" eb="26">
      <t>ヘンコウ</t>
    </rPh>
    <rPh sb="27" eb="29">
      <t>コテイ</t>
    </rPh>
    <rPh sb="29" eb="31">
      <t>モジ</t>
    </rPh>
    <rPh sb="32" eb="34">
      <t>シュウセイ</t>
    </rPh>
    <rPh sb="35" eb="37">
      <t>ツイカ</t>
    </rPh>
    <rPh sb="37" eb="38">
      <t>トウ</t>
    </rPh>
    <rPh sb="39" eb="40">
      <t>ウエ</t>
    </rPh>
    <rPh sb="52" eb="54">
      <t>シュウセイ</t>
    </rPh>
    <rPh sb="55" eb="56">
      <t>オコナ</t>
    </rPh>
    <phoneticPr fontId="2"/>
  </si>
  <si>
    <t>ＯＳを含む全てのデータを１日１回バックアップ（フルバックアップ）すること。</t>
    <rPh sb="3" eb="4">
      <t>フク</t>
    </rPh>
    <rPh sb="5" eb="6">
      <t>スベ</t>
    </rPh>
    <rPh sb="13" eb="14">
      <t>ニチ</t>
    </rPh>
    <rPh sb="15" eb="16">
      <t>カイ</t>
    </rPh>
    <phoneticPr fontId="2"/>
  </si>
  <si>
    <t>ｶｽﾀﾏｲｽﾞ費用
(単位：千円)</t>
    <rPh sb="7" eb="9">
      <t>ヒヨウ</t>
    </rPh>
    <rPh sb="11" eb="13">
      <t>タンイ</t>
    </rPh>
    <rPh sb="14" eb="16">
      <t>センエン</t>
    </rPh>
    <phoneticPr fontId="1"/>
  </si>
  <si>
    <t>代替運用内容</t>
    <rPh sb="0" eb="2">
      <t>ダイタイ</t>
    </rPh>
    <rPh sb="2" eb="4">
      <t>ウンヨウ</t>
    </rPh>
    <rPh sb="4" eb="6">
      <t>ナイヨウ</t>
    </rPh>
    <phoneticPr fontId="2"/>
  </si>
  <si>
    <t>注：「必須」項目に×（対応不可）があった場合、その提案は無効とする。</t>
    <rPh sb="11" eb="13">
      <t>タイオウ</t>
    </rPh>
    <rPh sb="13" eb="15">
      <t>フカ</t>
    </rPh>
    <phoneticPr fontId="2"/>
  </si>
  <si>
    <t>配点</t>
    <rPh sb="0" eb="2">
      <t>ハイテン</t>
    </rPh>
    <phoneticPr fontId="1"/>
  </si>
  <si>
    <t>ユーザー権限ごとにシステムの入力、参照、出力を扱うための権限、制限を設定できること。
また、ユーザー設定は管理者のみができること。</t>
    <rPh sb="4" eb="6">
      <t>ケンゲン</t>
    </rPh>
    <rPh sb="14" eb="16">
      <t>ニュウリョク</t>
    </rPh>
    <rPh sb="17" eb="19">
      <t>サンショウ</t>
    </rPh>
    <rPh sb="20" eb="22">
      <t>シュツリョク</t>
    </rPh>
    <rPh sb="23" eb="24">
      <t>アツカ</t>
    </rPh>
    <rPh sb="28" eb="30">
      <t>ケンゲン</t>
    </rPh>
    <rPh sb="31" eb="33">
      <t>セイゲン</t>
    </rPh>
    <rPh sb="34" eb="36">
      <t>セッテイ</t>
    </rPh>
    <phoneticPr fontId="2"/>
  </si>
  <si>
    <t>学校名の変更など軽微な文言の変更などで追加費用が発生しないよう、職員（管理者権限を持つ）自身が軽微な変更を行うことができる機能を有すること、又は運用SEによる運用保守内での対応を行うこと。</t>
    <rPh sb="0" eb="2">
      <t>ガッコウ</t>
    </rPh>
    <rPh sb="2" eb="3">
      <t>メイ</t>
    </rPh>
    <rPh sb="4" eb="6">
      <t>ヘンコウ</t>
    </rPh>
    <rPh sb="8" eb="10">
      <t>ケイビ</t>
    </rPh>
    <rPh sb="11" eb="13">
      <t>モンゴン</t>
    </rPh>
    <rPh sb="14" eb="16">
      <t>ヘンコウ</t>
    </rPh>
    <rPh sb="19" eb="21">
      <t>ツイカ</t>
    </rPh>
    <rPh sb="21" eb="23">
      <t>ヒヨウ</t>
    </rPh>
    <rPh sb="24" eb="26">
      <t>ハッセイ</t>
    </rPh>
    <rPh sb="32" eb="34">
      <t>ショクイン</t>
    </rPh>
    <rPh sb="35" eb="37">
      <t>カンリ</t>
    </rPh>
    <rPh sb="37" eb="38">
      <t>シャ</t>
    </rPh>
    <rPh sb="38" eb="40">
      <t>ケンゲン</t>
    </rPh>
    <rPh sb="41" eb="42">
      <t>モ</t>
    </rPh>
    <rPh sb="44" eb="46">
      <t>ジシン</t>
    </rPh>
    <rPh sb="47" eb="49">
      <t>ケイビ</t>
    </rPh>
    <rPh sb="50" eb="52">
      <t>ヘンコウ</t>
    </rPh>
    <rPh sb="53" eb="54">
      <t>オコナ</t>
    </rPh>
    <rPh sb="61" eb="63">
      <t>キノウ</t>
    </rPh>
    <rPh sb="64" eb="65">
      <t>ユウ</t>
    </rPh>
    <rPh sb="70" eb="71">
      <t>マタ</t>
    </rPh>
    <rPh sb="72" eb="74">
      <t>ウンヨウ</t>
    </rPh>
    <rPh sb="79" eb="81">
      <t>ウンヨウ</t>
    </rPh>
    <rPh sb="81" eb="83">
      <t>ホシュ</t>
    </rPh>
    <rPh sb="83" eb="84">
      <t>ナイ</t>
    </rPh>
    <rPh sb="86" eb="88">
      <t>タイオウ</t>
    </rPh>
    <rPh sb="89" eb="90">
      <t>オコナ</t>
    </rPh>
    <phoneticPr fontId="1"/>
  </si>
  <si>
    <t>提出者</t>
    <rPh sb="0" eb="3">
      <t>テイシュツシャ</t>
    </rPh>
    <phoneticPr fontId="2"/>
  </si>
  <si>
    <t>点</t>
    <rPh sb="0" eb="1">
      <t>テン</t>
    </rPh>
    <phoneticPr fontId="2"/>
  </si>
  <si>
    <t>対応
可否</t>
    <rPh sb="0" eb="2">
      <t>タイオウ</t>
    </rPh>
    <rPh sb="3" eb="5">
      <t>カヒ</t>
    </rPh>
    <phoneticPr fontId="7"/>
  </si>
  <si>
    <t>（様式５）</t>
    <rPh sb="1" eb="3">
      <t>ヨウシキ</t>
    </rPh>
    <phoneticPr fontId="2"/>
  </si>
  <si>
    <t>共通</t>
    <rPh sb="0" eb="2">
      <t>キョウツウ</t>
    </rPh>
    <phoneticPr fontId="2"/>
  </si>
  <si>
    <t>データ連携を行った際は、正常に取り込めた件数およびエラーにより取り込めなかった件数を確認できること。また、エラーが発生したデータについては、その内容をCSVファイル等で一覧出力できること。</t>
    <rPh sb="3" eb="5">
      <t>レンケイ</t>
    </rPh>
    <rPh sb="6" eb="7">
      <t>オコナ</t>
    </rPh>
    <rPh sb="9" eb="10">
      <t>サイ</t>
    </rPh>
    <rPh sb="12" eb="14">
      <t>セイジョウ</t>
    </rPh>
    <rPh sb="15" eb="16">
      <t>ト</t>
    </rPh>
    <rPh sb="17" eb="18">
      <t>コ</t>
    </rPh>
    <rPh sb="20" eb="22">
      <t>ケンスウ</t>
    </rPh>
    <rPh sb="31" eb="32">
      <t>ト</t>
    </rPh>
    <rPh sb="33" eb="34">
      <t>コ</t>
    </rPh>
    <rPh sb="39" eb="41">
      <t>ケンスウ</t>
    </rPh>
    <rPh sb="42" eb="44">
      <t>カクニン</t>
    </rPh>
    <rPh sb="57" eb="59">
      <t>ハッセイ</t>
    </rPh>
    <rPh sb="72" eb="74">
      <t>ナイヨウ</t>
    </rPh>
    <rPh sb="82" eb="83">
      <t>トウ</t>
    </rPh>
    <rPh sb="84" eb="86">
      <t>イチラン</t>
    </rPh>
    <rPh sb="86" eb="88">
      <t>シュツリョク</t>
    </rPh>
    <phoneticPr fontId="2"/>
  </si>
  <si>
    <t>システム起動時、画面上にログインしているユーザー名が表示できること。</t>
  </si>
  <si>
    <t>システム機能要件一覧</t>
    <rPh sb="4" eb="6">
      <t>キノウ</t>
    </rPh>
    <rPh sb="6" eb="8">
      <t>ヨウケン</t>
    </rPh>
    <rPh sb="8" eb="10">
      <t>イチラン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</si>
</sst>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name val="ＭＳ Ｐゴシック"/>
      <family val="3"/>
      <charset val="128"/>
    </font>
    <font>
      <sz val="11"/>
      <name val="ＭＳ Ｐゴシック"/>
      <family val="3"/>
      <charset val="128"/>
    </font>
    <font>
      <sz val="6"/>
      <name val="ＭＳ Ｐゴシック"/>
      <family val="3"/>
      <charset val="128"/>
    </font>
    <font>
      <sz val="12"/>
      <name val="바탕체"/>
      <family val="3"/>
      <charset val="129"/>
    </font>
    <font>
      <b/>
      <sz val="10"/>
      <name val="MS Sans Serif"/>
      <family val="2"/>
    </font>
    <font>
      <sz val="12"/>
      <name val="ＭＳ 明朝"/>
      <family val="1"/>
      <charset val="128"/>
    </font>
    <font>
      <strike/>
      <sz val="12"/>
      <color indexed="10"/>
      <name val="ＭＳ 明朝"/>
      <family val="1"/>
      <charset val="128"/>
    </font>
    <font>
      <sz val="6"/>
      <name val="ＭＳ Ｐゴシック"/>
      <family val="3"/>
      <charset val="128"/>
    </font>
    <font>
      <sz val="16"/>
      <name val="ＭＳ 明朝"/>
      <family val="1"/>
      <charset val="128"/>
    </font>
    <font>
      <sz val="18"/>
      <name val="ＭＳ 明朝"/>
      <family val="1"/>
      <charset val="128"/>
    </font>
    <font>
      <sz val="14"/>
      <name val="ＭＳ 明朝"/>
      <family val="1"/>
      <charset val="128"/>
    </font>
    <font>
      <strike/>
      <sz val="12"/>
      <name val="ＭＳ 明朝"/>
      <family val="1"/>
      <charset val="128"/>
    </font>
    <font>
      <sz val="12"/>
      <color rgb="FFFF0000"/>
      <name val="ＭＳ 明朝"/>
      <family val="1"/>
      <charset val="128"/>
    </font>
    <font>
      <sz val="11"/>
      <name val="ＭＳ 明朝"/>
      <family val="1"/>
      <charset val="128"/>
    </font>
    <font>
      <sz val="16"/>
      <color rgb="FFFF0000"/>
      <name val="HG創英角ｺﾞｼｯｸUB"/>
      <family val="3"/>
      <charset val="128"/>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s>
  <cellStyleXfs count="7">
    <xf numFmtId="0" fontId="0" fillId="0" borderId="0"/>
    <xf numFmtId="0" fontId="3" fillId="0" borderId="0"/>
    <xf numFmtId="38" fontId="1" fillId="0" borderId="0" applyFont="0" applyFill="0" applyBorder="0" applyAlignment="0" applyProtection="0"/>
    <xf numFmtId="0" fontId="1" fillId="0" borderId="0"/>
    <xf numFmtId="0" fontId="1" fillId="0" borderId="0"/>
    <xf numFmtId="0" fontId="3" fillId="0" borderId="0"/>
    <xf numFmtId="0" fontId="4" fillId="0" borderId="0" applyNumberFormat="0" applyFill="0" applyBorder="0" applyAlignment="0" applyProtection="0"/>
  </cellStyleXfs>
  <cellXfs count="52">
    <xf numFmtId="0" fontId="0" fillId="0" borderId="0" xfId="0"/>
    <xf numFmtId="0" fontId="5" fillId="0" borderId="1" xfId="0" applyFont="1" applyBorder="1" applyAlignment="1">
      <alignment horizontal="center"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5" fillId="0" borderId="0" xfId="0" applyFont="1" applyBorder="1" applyAlignment="1">
      <alignment horizontal="center" vertical="center" wrapText="1"/>
    </xf>
    <xf numFmtId="0" fontId="5" fillId="0" borderId="1" xfId="0" applyFont="1" applyFill="1" applyBorder="1" applyAlignment="1">
      <alignment vertical="top" wrapText="1" shrinkToFit="1"/>
    </xf>
    <xf numFmtId="0" fontId="5" fillId="0" borderId="1" xfId="0" applyFont="1" applyBorder="1" applyAlignment="1">
      <alignment vertical="top" wrapText="1" shrinkToFit="1"/>
    </xf>
    <xf numFmtId="0" fontId="5" fillId="0" borderId="1" xfId="0" applyFont="1" applyBorder="1" applyAlignment="1">
      <alignment horizontal="left" vertical="top" wrapText="1" shrinkToFit="1"/>
    </xf>
    <xf numFmtId="0" fontId="5" fillId="0" borderId="0" xfId="0" applyFont="1" applyFill="1" applyAlignment="1">
      <alignment vertical="center" wrapText="1"/>
    </xf>
    <xf numFmtId="0" fontId="5" fillId="0" borderId="1" xfId="3" applyFont="1" applyFill="1" applyBorder="1" applyAlignment="1">
      <alignment horizontal="left" vertical="top" wrapText="1" shrinkToFit="1"/>
    </xf>
    <xf numFmtId="0" fontId="5" fillId="0" borderId="1" xfId="4" applyFont="1" applyFill="1" applyBorder="1" applyAlignment="1">
      <alignment vertical="top" wrapText="1" shrinkToFit="1"/>
    </xf>
    <xf numFmtId="0" fontId="5" fillId="0" borderId="1" xfId="0" applyFont="1" applyFill="1" applyBorder="1" applyAlignment="1">
      <alignment horizontal="left" vertical="top" wrapText="1" shrinkToFit="1"/>
    </xf>
    <xf numFmtId="0" fontId="5" fillId="0" borderId="1" xfId="0" applyFont="1" applyBorder="1" applyAlignment="1">
      <alignment horizontal="justify" vertical="top" wrapText="1"/>
    </xf>
    <xf numFmtId="0" fontId="5" fillId="0" borderId="1" xfId="0" applyFont="1" applyFill="1" applyBorder="1" applyAlignment="1">
      <alignment horizontal="justify" vertical="top" wrapText="1"/>
    </xf>
    <xf numFmtId="0" fontId="5" fillId="0" borderId="0" xfId="0" applyFont="1" applyAlignment="1">
      <alignment horizontal="right" vertical="center" wrapText="1" indent="1"/>
    </xf>
    <xf numFmtId="0" fontId="5" fillId="0" borderId="1" xfId="0" applyFont="1" applyFill="1" applyBorder="1" applyAlignment="1">
      <alignment vertical="top" wrapText="1"/>
    </xf>
    <xf numFmtId="0" fontId="5" fillId="0" borderId="0" xfId="0" applyFont="1" applyBorder="1" applyAlignment="1">
      <alignment horizontal="left" vertical="center" wrapText="1"/>
    </xf>
    <xf numFmtId="0" fontId="5" fillId="0" borderId="0" xfId="0" applyFont="1" applyAlignment="1">
      <alignment horizontal="right" vertical="center" wrapText="1"/>
    </xf>
    <xf numFmtId="0" fontId="5" fillId="0" borderId="1" xfId="0" applyFont="1" applyFill="1" applyBorder="1" applyAlignment="1">
      <alignment horizontal="center" vertical="center" wrapText="1"/>
    </xf>
    <xf numFmtId="0" fontId="9" fillId="0" borderId="0" xfId="0" applyFont="1" applyBorder="1" applyAlignment="1">
      <alignment horizontal="center" vertical="center" wrapText="1"/>
    </xf>
    <xf numFmtId="0" fontId="5" fillId="0" borderId="0" xfId="0" applyFont="1" applyAlignment="1">
      <alignment horizontal="left" vertical="center" wrapText="1"/>
    </xf>
    <xf numFmtId="0" fontId="8" fillId="0" borderId="6" xfId="0" applyFont="1" applyBorder="1" applyAlignment="1">
      <alignment horizontal="center" vertical="center" wrapText="1"/>
    </xf>
    <xf numFmtId="0" fontId="10" fillId="0" borderId="0" xfId="0" applyFont="1" applyBorder="1" applyAlignment="1">
      <alignment horizontal="right" vertical="center" wrapText="1"/>
    </xf>
    <xf numFmtId="0" fontId="13"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4" fillId="0" borderId="0" xfId="0" applyFont="1" applyAlignment="1">
      <alignment horizontal="center" vertical="center" wrapText="1"/>
    </xf>
    <xf numFmtId="0" fontId="8" fillId="0" borderId="1" xfId="0" applyFont="1" applyBorder="1" applyAlignment="1" applyProtection="1">
      <alignment horizontal="center" vertical="center" wrapText="1"/>
      <protection locked="0"/>
    </xf>
    <xf numFmtId="38" fontId="8" fillId="0" borderId="1" xfId="2" applyFont="1" applyBorder="1" applyAlignment="1" applyProtection="1">
      <alignment horizontal="center" vertical="center" wrapText="1"/>
      <protection locked="0"/>
    </xf>
    <xf numFmtId="0" fontId="5" fillId="0" borderId="1" xfId="0" applyFont="1" applyBorder="1" applyAlignment="1" applyProtection="1">
      <alignment vertical="center" wrapText="1"/>
      <protection locked="0"/>
    </xf>
    <xf numFmtId="38" fontId="8" fillId="0" borderId="1" xfId="2" applyFont="1" applyFill="1" applyBorder="1" applyAlignment="1" applyProtection="1">
      <alignment horizontal="center" vertical="center" wrapText="1"/>
      <protection locked="0"/>
    </xf>
    <xf numFmtId="0" fontId="5" fillId="0" borderId="1" xfId="0" applyFont="1" applyFill="1" applyBorder="1" applyAlignment="1" applyProtection="1">
      <alignment vertical="center" wrapText="1"/>
      <protection locked="0"/>
    </xf>
    <xf numFmtId="0" fontId="5" fillId="0" borderId="2" xfId="0" applyFont="1" applyFill="1" applyBorder="1" applyAlignment="1">
      <alignment horizontal="center" vertical="top" wrapText="1"/>
    </xf>
    <xf numFmtId="0" fontId="5" fillId="0" borderId="3" xfId="0" applyFont="1" applyFill="1" applyBorder="1" applyAlignment="1">
      <alignment horizontal="center" vertical="top" wrapText="1"/>
    </xf>
    <xf numFmtId="0" fontId="5" fillId="0" borderId="2" xfId="0" applyFont="1" applyFill="1" applyBorder="1" applyAlignment="1">
      <alignment horizontal="center" vertical="top" wrapText="1" shrinkToFit="1"/>
    </xf>
    <xf numFmtId="0" fontId="5" fillId="0" borderId="3" xfId="0" applyFont="1" applyFill="1" applyBorder="1" applyAlignment="1">
      <alignment horizontal="center" vertical="top" wrapText="1" shrinkToFit="1"/>
    </xf>
    <xf numFmtId="0" fontId="5" fillId="0" borderId="4" xfId="0" applyFont="1" applyFill="1" applyBorder="1" applyAlignment="1">
      <alignment horizontal="center" vertical="top" wrapText="1" shrinkToFit="1"/>
    </xf>
    <xf numFmtId="0" fontId="5" fillId="0" borderId="2" xfId="4" applyFont="1" applyFill="1" applyBorder="1" applyAlignment="1">
      <alignment horizontal="center" vertical="top" wrapText="1" shrinkToFit="1"/>
    </xf>
    <xf numFmtId="0" fontId="5" fillId="0" borderId="3" xfId="4" applyFont="1" applyFill="1" applyBorder="1" applyAlignment="1">
      <alignment horizontal="center" vertical="top" wrapText="1" shrinkToFit="1"/>
    </xf>
    <xf numFmtId="0" fontId="5" fillId="0" borderId="4" xfId="4" applyFont="1" applyFill="1" applyBorder="1" applyAlignment="1">
      <alignment horizontal="center" vertical="top" wrapText="1" shrinkToFit="1"/>
    </xf>
    <xf numFmtId="0" fontId="5" fillId="0" borderId="2" xfId="0" applyFont="1" applyBorder="1" applyAlignment="1">
      <alignment horizontal="center" vertical="top" wrapText="1" shrinkToFit="1"/>
    </xf>
    <xf numFmtId="0" fontId="5" fillId="0" borderId="3" xfId="0" applyFont="1" applyBorder="1" applyAlignment="1">
      <alignment horizontal="center" vertical="top" wrapText="1" shrinkToFit="1"/>
    </xf>
    <xf numFmtId="0" fontId="5" fillId="0" borderId="4" xfId="0" applyFont="1" applyBorder="1" applyAlignment="1">
      <alignment horizontal="center" vertical="top" wrapText="1" shrinkToFit="1"/>
    </xf>
    <xf numFmtId="0" fontId="5" fillId="0" borderId="2" xfId="0" applyFont="1" applyFill="1" applyBorder="1" applyAlignment="1">
      <alignment horizontal="center" vertical="top"/>
    </xf>
    <xf numFmtId="0" fontId="5" fillId="0" borderId="3" xfId="0" applyFont="1" applyFill="1" applyBorder="1" applyAlignment="1">
      <alignment horizontal="center" vertical="top"/>
    </xf>
    <xf numFmtId="0" fontId="5" fillId="0" borderId="4" xfId="0" applyFont="1" applyFill="1" applyBorder="1" applyAlignment="1">
      <alignment horizontal="center" vertical="top"/>
    </xf>
    <xf numFmtId="0" fontId="5" fillId="0" borderId="2" xfId="3" applyFont="1" applyFill="1" applyBorder="1" applyAlignment="1">
      <alignment horizontal="center" vertical="top" wrapText="1" shrinkToFit="1"/>
    </xf>
    <xf numFmtId="0" fontId="5" fillId="0" borderId="3" xfId="3" applyFont="1" applyFill="1" applyBorder="1" applyAlignment="1">
      <alignment horizontal="center" vertical="top" wrapText="1" shrinkToFit="1"/>
    </xf>
    <xf numFmtId="0" fontId="12" fillId="0" borderId="5" xfId="0" applyFont="1" applyBorder="1" applyAlignment="1">
      <alignment horizontal="right" vertical="center" wrapText="1"/>
    </xf>
    <xf numFmtId="0" fontId="5" fillId="0" borderId="0" xfId="0" applyFont="1" applyBorder="1" applyAlignment="1">
      <alignment horizontal="right" vertical="center" wrapText="1"/>
    </xf>
    <xf numFmtId="0" fontId="10" fillId="0" borderId="7" xfId="0" applyFont="1" applyBorder="1" applyAlignment="1" applyProtection="1">
      <alignment horizontal="center" vertical="center" wrapText="1"/>
      <protection locked="0"/>
    </xf>
    <xf numFmtId="0" fontId="8" fillId="0" borderId="0" xfId="0" applyFont="1" applyAlignment="1">
      <alignment horizontal="right" vertical="center" wrapText="1"/>
    </xf>
    <xf numFmtId="0" fontId="9" fillId="0" borderId="0" xfId="0" applyFont="1" applyBorder="1" applyAlignment="1">
      <alignment horizontal="center" vertical="center" wrapText="1"/>
    </xf>
  </cellXfs>
  <cellStyles count="7">
    <cellStyle name="スタイル 1" xfId="1"/>
    <cellStyle name="桁区切り" xfId="2" builtinId="6"/>
    <cellStyle name="標準" xfId="0" builtinId="0"/>
    <cellStyle name="標準_就学援助システム機能一覧_コピー23要件確認書(就学援助）_回答 (2)" xfId="3"/>
    <cellStyle name="標準_就学援助システム機能一覧_学齢簿システム仕様書" xfId="4"/>
    <cellStyle name="스타일 1" xfId="5"/>
    <cellStyle name="표준_20061220 시군구고도화 2차 FP" xfId="6"/>
  </cellStyles>
  <dxfs count="8">
    <dxf>
      <fill>
        <patternFill>
          <bgColor theme="0" tint="-0.34998626667073579"/>
        </patternFill>
      </fill>
    </dxf>
    <dxf>
      <fill>
        <patternFill>
          <bgColor theme="0" tint="-0.34998626667073579"/>
        </patternFill>
      </fill>
    </dxf>
    <dxf>
      <fill>
        <patternFill patternType="solid">
          <fgColor auto="1"/>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patternType="solid">
          <fgColor auto="1"/>
          <bgColor theme="0" tint="-0.34998626667073579"/>
        </patternFill>
      </fill>
    </dxf>
    <dxf>
      <fill>
        <patternFill>
          <bgColor theme="0" tint="-0.3499862666707357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3"/>
  <sheetViews>
    <sheetView tabSelected="1" view="pageBreakPreview" topLeftCell="D1" zoomScale="80" zoomScaleNormal="80" zoomScaleSheetLayoutView="80" workbookViewId="0">
      <selection activeCell="E3" sqref="E3:H3"/>
    </sheetView>
  </sheetViews>
  <sheetFormatPr defaultRowHeight="14.25"/>
  <cols>
    <col min="1" max="1" width="6.375" style="3" customWidth="1"/>
    <col min="2" max="2" width="21.375" style="3" customWidth="1"/>
    <col min="3" max="3" width="27.75" style="2" customWidth="1"/>
    <col min="4" max="4" width="96.625" style="2" customWidth="1"/>
    <col min="5" max="5" width="9" style="3"/>
    <col min="6" max="6" width="9" style="3" customWidth="1"/>
    <col min="7" max="7" width="13.875" style="3" bestFit="1" customWidth="1"/>
    <col min="8" max="8" width="27.75" style="2" customWidth="1"/>
    <col min="9" max="12" width="0" style="2" hidden="1" customWidth="1"/>
    <col min="13" max="16384" width="9" style="2"/>
  </cols>
  <sheetData>
    <row r="1" spans="1:12" ht="18.75">
      <c r="A1" s="2"/>
      <c r="D1" s="14"/>
      <c r="F1" s="50" t="s">
        <v>172</v>
      </c>
      <c r="G1" s="50"/>
      <c r="H1" s="50"/>
      <c r="I1" s="3"/>
    </row>
    <row r="2" spans="1:12" ht="29.25" customHeight="1">
      <c r="A2" s="51" t="s">
        <v>176</v>
      </c>
      <c r="B2" s="51"/>
      <c r="C2" s="51"/>
      <c r="D2" s="51"/>
      <c r="E2" s="51"/>
      <c r="F2" s="51"/>
      <c r="G2" s="51"/>
      <c r="H2" s="51"/>
      <c r="I2" s="3"/>
    </row>
    <row r="3" spans="1:12" ht="33" customHeight="1" thickBot="1">
      <c r="A3" s="19"/>
      <c r="B3" s="19"/>
      <c r="C3" s="19"/>
      <c r="D3" s="22" t="s">
        <v>169</v>
      </c>
      <c r="E3" s="49"/>
      <c r="F3" s="49"/>
      <c r="G3" s="49"/>
      <c r="H3" s="49"/>
      <c r="I3" s="3"/>
    </row>
    <row r="4" spans="1:12" ht="15.75" customHeight="1" thickTop="1">
      <c r="A4" s="19"/>
      <c r="B4" s="19"/>
      <c r="C4" s="19"/>
      <c r="D4" s="19"/>
      <c r="E4" s="19"/>
      <c r="F4" s="19"/>
      <c r="G4" s="19"/>
      <c r="H4" s="19"/>
      <c r="I4" s="3"/>
    </row>
    <row r="5" spans="1:12" ht="18" customHeight="1">
      <c r="A5" s="4"/>
      <c r="B5" s="4"/>
      <c r="C5" s="4"/>
      <c r="D5" s="48" t="s">
        <v>101</v>
      </c>
      <c r="E5" s="48"/>
      <c r="F5" s="48"/>
      <c r="G5" s="48"/>
      <c r="H5" s="16" t="s">
        <v>97</v>
      </c>
    </row>
    <row r="6" spans="1:12" ht="18" customHeight="1">
      <c r="A6" s="4"/>
      <c r="B6" s="4"/>
      <c r="C6" s="4"/>
      <c r="D6" s="48" t="s">
        <v>102</v>
      </c>
      <c r="E6" s="48"/>
      <c r="F6" s="48"/>
      <c r="G6" s="48"/>
      <c r="H6" s="16" t="s">
        <v>98</v>
      </c>
    </row>
    <row r="7" spans="1:12" ht="18" customHeight="1">
      <c r="A7" s="4"/>
      <c r="B7" s="4"/>
      <c r="C7" s="4"/>
      <c r="D7" s="48" t="s">
        <v>103</v>
      </c>
      <c r="E7" s="48"/>
      <c r="F7" s="48"/>
      <c r="G7" s="48"/>
      <c r="H7" s="16" t="s">
        <v>99</v>
      </c>
    </row>
    <row r="8" spans="1:12" ht="18" customHeight="1">
      <c r="A8" s="4"/>
      <c r="B8" s="4"/>
      <c r="C8" s="4"/>
      <c r="D8" s="48" t="s">
        <v>104</v>
      </c>
      <c r="E8" s="48"/>
      <c r="F8" s="48"/>
      <c r="G8" s="48"/>
      <c r="H8" s="16" t="s">
        <v>100</v>
      </c>
    </row>
    <row r="9" spans="1:12" ht="13.5" customHeight="1">
      <c r="A9" s="4"/>
      <c r="B9" s="4"/>
      <c r="C9" s="4"/>
      <c r="D9" s="4"/>
      <c r="E9" s="4"/>
      <c r="F9" s="4"/>
      <c r="G9" s="4"/>
      <c r="H9" s="4"/>
    </row>
    <row r="10" spans="1:12" ht="18" customHeight="1">
      <c r="A10" s="47" t="s">
        <v>165</v>
      </c>
      <c r="B10" s="47"/>
      <c r="C10" s="47"/>
      <c r="D10" s="47"/>
      <c r="E10" s="47"/>
      <c r="F10" s="47"/>
      <c r="G10" s="47"/>
      <c r="H10" s="47"/>
    </row>
    <row r="11" spans="1:12" s="3" customFormat="1" ht="37.5" customHeight="1">
      <c r="A11" s="24" t="s">
        <v>30</v>
      </c>
      <c r="B11" s="24" t="s">
        <v>31</v>
      </c>
      <c r="C11" s="24" t="s">
        <v>29</v>
      </c>
      <c r="D11" s="24" t="s">
        <v>32</v>
      </c>
      <c r="E11" s="23" t="s">
        <v>96</v>
      </c>
      <c r="F11" s="23" t="s">
        <v>171</v>
      </c>
      <c r="G11" s="23" t="s">
        <v>163</v>
      </c>
      <c r="H11" s="23" t="s">
        <v>164</v>
      </c>
      <c r="I11" s="3" t="s">
        <v>166</v>
      </c>
      <c r="J11" s="3">
        <f>MAX(A:A)*5</f>
        <v>450</v>
      </c>
      <c r="K11" s="3" t="e">
        <f>SUM(K12:K101)</f>
        <v>#N/A</v>
      </c>
      <c r="L11" s="3">
        <f>IF(COUNTIF(L12:L101,"無効")&gt;0,0,1)</f>
        <v>1</v>
      </c>
    </row>
    <row r="12" spans="1:12" ht="49.5" customHeight="1">
      <c r="A12" s="1">
        <v>1</v>
      </c>
      <c r="B12" s="33" t="s">
        <v>35</v>
      </c>
      <c r="C12" s="5" t="s">
        <v>53</v>
      </c>
      <c r="D12" s="5" t="s">
        <v>167</v>
      </c>
      <c r="E12" s="1" t="s">
        <v>105</v>
      </c>
      <c r="F12" s="26"/>
      <c r="G12" s="27"/>
      <c r="H12" s="28"/>
      <c r="K12" s="3" t="e">
        <f>VLOOKUP(F12,リスト!A:B,2,FALSE)</f>
        <v>#N/A</v>
      </c>
      <c r="L12" s="2" t="str">
        <f>IF(E12="必須",IF(F12="×","無効",""),"")</f>
        <v/>
      </c>
    </row>
    <row r="13" spans="1:12" ht="50.1" customHeight="1">
      <c r="A13" s="1">
        <v>2</v>
      </c>
      <c r="B13" s="34"/>
      <c r="C13" s="5" t="s">
        <v>53</v>
      </c>
      <c r="D13" s="5" t="s">
        <v>106</v>
      </c>
      <c r="E13" s="1" t="s">
        <v>105</v>
      </c>
      <c r="F13" s="26"/>
      <c r="G13" s="27"/>
      <c r="H13" s="28"/>
      <c r="K13" s="3" t="e">
        <f>VLOOKUP(F13,リスト!A:B,2,FALSE)</f>
        <v>#N/A</v>
      </c>
      <c r="L13" s="2" t="str">
        <f t="shared" ref="L13:L76" si="0">IF(E13="必須",IF(F13="×","無効",""),"")</f>
        <v/>
      </c>
    </row>
    <row r="14" spans="1:12" ht="50.1" customHeight="1">
      <c r="A14" s="1">
        <v>3</v>
      </c>
      <c r="B14" s="34"/>
      <c r="C14" s="5" t="s">
        <v>53</v>
      </c>
      <c r="D14" s="5" t="s">
        <v>175</v>
      </c>
      <c r="E14" s="18" t="s">
        <v>107</v>
      </c>
      <c r="F14" s="26"/>
      <c r="G14" s="27"/>
      <c r="H14" s="28"/>
      <c r="K14" s="3" t="e">
        <f>VLOOKUP(F14,リスト!A:B,2,FALSE)</f>
        <v>#N/A</v>
      </c>
      <c r="L14" s="2" t="str">
        <f t="shared" si="0"/>
        <v/>
      </c>
    </row>
    <row r="15" spans="1:12" ht="50.1" customHeight="1">
      <c r="A15" s="1">
        <v>4</v>
      </c>
      <c r="B15" s="34"/>
      <c r="C15" s="5" t="s">
        <v>4</v>
      </c>
      <c r="D15" s="5" t="s">
        <v>43</v>
      </c>
      <c r="E15" s="18" t="s">
        <v>107</v>
      </c>
      <c r="F15" s="26"/>
      <c r="G15" s="27"/>
      <c r="H15" s="28"/>
      <c r="K15" s="3" t="e">
        <f>VLOOKUP(F15,リスト!A:B,2,FALSE)</f>
        <v>#N/A</v>
      </c>
      <c r="L15" s="2" t="str">
        <f t="shared" si="0"/>
        <v/>
      </c>
    </row>
    <row r="16" spans="1:12" ht="50.1" customHeight="1">
      <c r="A16" s="1">
        <v>5</v>
      </c>
      <c r="B16" s="35"/>
      <c r="C16" s="5" t="s">
        <v>4</v>
      </c>
      <c r="D16" s="5" t="s">
        <v>78</v>
      </c>
      <c r="E16" s="1" t="s">
        <v>105</v>
      </c>
      <c r="F16" s="26"/>
      <c r="G16" s="27"/>
      <c r="H16" s="28"/>
      <c r="K16" s="3" t="e">
        <f>VLOOKUP(F16,リスト!A:B,2,FALSE)</f>
        <v>#N/A</v>
      </c>
      <c r="L16" s="2" t="str">
        <f t="shared" si="0"/>
        <v/>
      </c>
    </row>
    <row r="17" spans="1:12" ht="50.1" customHeight="1">
      <c r="A17" s="1">
        <v>6</v>
      </c>
      <c r="B17" s="33" t="s">
        <v>33</v>
      </c>
      <c r="C17" s="6" t="s">
        <v>173</v>
      </c>
      <c r="D17" s="6" t="s">
        <v>174</v>
      </c>
      <c r="E17" s="1" t="s">
        <v>105</v>
      </c>
      <c r="F17" s="26"/>
      <c r="G17" s="27"/>
      <c r="H17" s="28"/>
      <c r="K17" s="3" t="e">
        <f>VLOOKUP(F17,リスト!A:B,2,FALSE)</f>
        <v>#N/A</v>
      </c>
      <c r="L17" s="2" t="str">
        <f t="shared" si="0"/>
        <v/>
      </c>
    </row>
    <row r="18" spans="1:12" ht="50.1" customHeight="1">
      <c r="A18" s="1">
        <v>7</v>
      </c>
      <c r="B18" s="34"/>
      <c r="C18" s="6" t="s">
        <v>0</v>
      </c>
      <c r="D18" s="6" t="s">
        <v>131</v>
      </c>
      <c r="E18" s="1" t="s">
        <v>105</v>
      </c>
      <c r="F18" s="26"/>
      <c r="G18" s="27"/>
      <c r="H18" s="28"/>
      <c r="K18" s="3" t="e">
        <f>VLOOKUP(F18,リスト!A:B,2,FALSE)</f>
        <v>#N/A</v>
      </c>
      <c r="L18" s="2" t="str">
        <f t="shared" si="0"/>
        <v/>
      </c>
    </row>
    <row r="19" spans="1:12" s="8" customFormat="1" ht="50.1" customHeight="1">
      <c r="A19" s="1">
        <v>8</v>
      </c>
      <c r="B19" s="34"/>
      <c r="C19" s="7" t="s">
        <v>1</v>
      </c>
      <c r="D19" s="7" t="s">
        <v>132</v>
      </c>
      <c r="E19" s="1" t="s">
        <v>105</v>
      </c>
      <c r="F19" s="26"/>
      <c r="G19" s="29"/>
      <c r="H19" s="30"/>
      <c r="K19" s="3" t="e">
        <f>VLOOKUP(F19,リスト!A:B,2,FALSE)</f>
        <v>#N/A</v>
      </c>
      <c r="L19" s="2" t="str">
        <f t="shared" si="0"/>
        <v/>
      </c>
    </row>
    <row r="20" spans="1:12" ht="50.1" customHeight="1">
      <c r="A20" s="1">
        <v>9</v>
      </c>
      <c r="B20" s="34"/>
      <c r="C20" s="6" t="s">
        <v>3</v>
      </c>
      <c r="D20" s="6" t="s">
        <v>68</v>
      </c>
      <c r="E20" s="1" t="s">
        <v>105</v>
      </c>
      <c r="F20" s="26"/>
      <c r="G20" s="27"/>
      <c r="H20" s="28"/>
      <c r="K20" s="3" t="e">
        <f>VLOOKUP(F20,リスト!A:B,2,FALSE)</f>
        <v>#N/A</v>
      </c>
      <c r="L20" s="2" t="str">
        <f t="shared" si="0"/>
        <v/>
      </c>
    </row>
    <row r="21" spans="1:12" ht="50.1" customHeight="1">
      <c r="A21" s="1">
        <v>10</v>
      </c>
      <c r="B21" s="34"/>
      <c r="C21" s="9" t="s">
        <v>2</v>
      </c>
      <c r="D21" s="9" t="s">
        <v>124</v>
      </c>
      <c r="E21" s="1" t="s">
        <v>105</v>
      </c>
      <c r="F21" s="26"/>
      <c r="G21" s="27"/>
      <c r="H21" s="28"/>
      <c r="K21" s="3" t="e">
        <f>VLOOKUP(F21,リスト!A:B,2,FALSE)</f>
        <v>#N/A</v>
      </c>
      <c r="L21" s="2" t="str">
        <f t="shared" si="0"/>
        <v/>
      </c>
    </row>
    <row r="22" spans="1:12" ht="50.1" customHeight="1">
      <c r="A22" s="1">
        <v>11</v>
      </c>
      <c r="B22" s="34"/>
      <c r="C22" s="6" t="s">
        <v>34</v>
      </c>
      <c r="D22" s="6" t="s">
        <v>125</v>
      </c>
      <c r="E22" s="1" t="s">
        <v>105</v>
      </c>
      <c r="F22" s="26"/>
      <c r="G22" s="27"/>
      <c r="H22" s="28"/>
      <c r="K22" s="3" t="e">
        <f>VLOOKUP(F22,リスト!A:B,2,FALSE)</f>
        <v>#N/A</v>
      </c>
      <c r="L22" s="2" t="str">
        <f t="shared" si="0"/>
        <v/>
      </c>
    </row>
    <row r="23" spans="1:12" ht="50.1" customHeight="1">
      <c r="A23" s="1">
        <v>12</v>
      </c>
      <c r="B23" s="39" t="s">
        <v>22</v>
      </c>
      <c r="C23" s="6" t="s">
        <v>22</v>
      </c>
      <c r="D23" s="5" t="s">
        <v>133</v>
      </c>
      <c r="E23" s="1" t="s">
        <v>105</v>
      </c>
      <c r="F23" s="26"/>
      <c r="G23" s="27"/>
      <c r="H23" s="28"/>
      <c r="K23" s="3" t="e">
        <f>VLOOKUP(F23,リスト!A:B,2,FALSE)</f>
        <v>#N/A</v>
      </c>
      <c r="L23" s="2" t="str">
        <f t="shared" si="0"/>
        <v/>
      </c>
    </row>
    <row r="24" spans="1:12" ht="50.1" customHeight="1">
      <c r="A24" s="1">
        <v>13</v>
      </c>
      <c r="B24" s="40"/>
      <c r="C24" s="6" t="s">
        <v>22</v>
      </c>
      <c r="D24" s="6" t="s">
        <v>122</v>
      </c>
      <c r="E24" s="1" t="s">
        <v>107</v>
      </c>
      <c r="F24" s="26"/>
      <c r="G24" s="27"/>
      <c r="H24" s="28"/>
      <c r="K24" s="3" t="e">
        <f>VLOOKUP(F24,リスト!A:B,2,FALSE)</f>
        <v>#N/A</v>
      </c>
      <c r="L24" s="2" t="str">
        <f t="shared" si="0"/>
        <v/>
      </c>
    </row>
    <row r="25" spans="1:12" ht="50.1" customHeight="1">
      <c r="A25" s="1">
        <v>14</v>
      </c>
      <c r="B25" s="40"/>
      <c r="C25" s="6" t="s">
        <v>22</v>
      </c>
      <c r="D25" s="6" t="s">
        <v>123</v>
      </c>
      <c r="E25" s="1" t="s">
        <v>107</v>
      </c>
      <c r="F25" s="26"/>
      <c r="G25" s="27"/>
      <c r="H25" s="28"/>
      <c r="K25" s="3" t="e">
        <f>VLOOKUP(F25,リスト!A:B,2,FALSE)</f>
        <v>#N/A</v>
      </c>
      <c r="L25" s="2" t="str">
        <f t="shared" si="0"/>
        <v/>
      </c>
    </row>
    <row r="26" spans="1:12" ht="50.1" customHeight="1">
      <c r="A26" s="1">
        <v>15</v>
      </c>
      <c r="B26" s="40"/>
      <c r="C26" s="6" t="s">
        <v>22</v>
      </c>
      <c r="D26" s="6" t="s">
        <v>59</v>
      </c>
      <c r="E26" s="1" t="s">
        <v>105</v>
      </c>
      <c r="F26" s="26"/>
      <c r="G26" s="27"/>
      <c r="H26" s="28"/>
      <c r="K26" s="3" t="e">
        <f>VLOOKUP(F26,リスト!A:B,2,FALSE)</f>
        <v>#N/A</v>
      </c>
      <c r="L26" s="2" t="str">
        <f t="shared" si="0"/>
        <v/>
      </c>
    </row>
    <row r="27" spans="1:12" ht="50.1" customHeight="1">
      <c r="A27" s="1">
        <v>16</v>
      </c>
      <c r="B27" s="40"/>
      <c r="C27" s="6" t="s">
        <v>22</v>
      </c>
      <c r="D27" s="6" t="s">
        <v>143</v>
      </c>
      <c r="E27" s="1" t="s">
        <v>105</v>
      </c>
      <c r="F27" s="26"/>
      <c r="G27" s="27"/>
      <c r="H27" s="28"/>
      <c r="K27" s="3" t="e">
        <f>VLOOKUP(F27,リスト!A:B,2,FALSE)</f>
        <v>#N/A</v>
      </c>
      <c r="L27" s="2" t="str">
        <f t="shared" si="0"/>
        <v/>
      </c>
    </row>
    <row r="28" spans="1:12" ht="50.1" customHeight="1">
      <c r="A28" s="1">
        <v>17</v>
      </c>
      <c r="B28" s="40"/>
      <c r="C28" s="6" t="s">
        <v>22</v>
      </c>
      <c r="D28" s="5" t="s">
        <v>134</v>
      </c>
      <c r="E28" s="1" t="s">
        <v>105</v>
      </c>
      <c r="F28" s="26"/>
      <c r="G28" s="27"/>
      <c r="H28" s="28"/>
      <c r="K28" s="3" t="e">
        <f>VLOOKUP(F28,リスト!A:B,2,FALSE)</f>
        <v>#N/A</v>
      </c>
      <c r="L28" s="2" t="str">
        <f t="shared" si="0"/>
        <v/>
      </c>
    </row>
    <row r="29" spans="1:12" ht="50.1" customHeight="1">
      <c r="A29" s="1">
        <v>18</v>
      </c>
      <c r="B29" s="40"/>
      <c r="C29" s="6" t="s">
        <v>5</v>
      </c>
      <c r="D29" s="10" t="s">
        <v>136</v>
      </c>
      <c r="E29" s="1" t="s">
        <v>105</v>
      </c>
      <c r="F29" s="26"/>
      <c r="G29" s="27"/>
      <c r="H29" s="28"/>
      <c r="K29" s="3" t="e">
        <f>VLOOKUP(F29,リスト!A:B,2,FALSE)</f>
        <v>#N/A</v>
      </c>
      <c r="L29" s="2" t="str">
        <f t="shared" si="0"/>
        <v/>
      </c>
    </row>
    <row r="30" spans="1:12" ht="50.1" customHeight="1">
      <c r="A30" s="1">
        <v>19</v>
      </c>
      <c r="B30" s="40"/>
      <c r="C30" s="6" t="s">
        <v>5</v>
      </c>
      <c r="D30" s="10" t="s">
        <v>137</v>
      </c>
      <c r="E30" s="18" t="s">
        <v>107</v>
      </c>
      <c r="F30" s="26"/>
      <c r="G30" s="27"/>
      <c r="H30" s="28"/>
      <c r="K30" s="3" t="e">
        <f>VLOOKUP(F30,リスト!A:B,2,FALSE)</f>
        <v>#N/A</v>
      </c>
      <c r="L30" s="2" t="str">
        <f t="shared" si="0"/>
        <v/>
      </c>
    </row>
    <row r="31" spans="1:12" ht="50.1" customHeight="1">
      <c r="A31" s="1">
        <v>20</v>
      </c>
      <c r="B31" s="40"/>
      <c r="C31" s="6" t="s">
        <v>5</v>
      </c>
      <c r="D31" s="10" t="s">
        <v>86</v>
      </c>
      <c r="E31" s="18" t="s">
        <v>107</v>
      </c>
      <c r="F31" s="26"/>
      <c r="G31" s="27"/>
      <c r="H31" s="28"/>
      <c r="K31" s="3" t="e">
        <f>VLOOKUP(F31,リスト!A:B,2,FALSE)</f>
        <v>#N/A</v>
      </c>
      <c r="L31" s="2" t="str">
        <f t="shared" si="0"/>
        <v/>
      </c>
    </row>
    <row r="32" spans="1:12" ht="50.1" customHeight="1">
      <c r="A32" s="1">
        <v>21</v>
      </c>
      <c r="B32" s="40"/>
      <c r="C32" s="6" t="s">
        <v>5</v>
      </c>
      <c r="D32" s="10" t="s">
        <v>135</v>
      </c>
      <c r="E32" s="18" t="s">
        <v>107</v>
      </c>
      <c r="F32" s="26"/>
      <c r="G32" s="27"/>
      <c r="H32" s="28"/>
      <c r="K32" s="3" t="e">
        <f>VLOOKUP(F32,リスト!A:B,2,FALSE)</f>
        <v>#N/A</v>
      </c>
      <c r="L32" s="2" t="str">
        <f t="shared" si="0"/>
        <v/>
      </c>
    </row>
    <row r="33" spans="1:12" ht="50.1" customHeight="1">
      <c r="A33" s="1">
        <v>22</v>
      </c>
      <c r="B33" s="40"/>
      <c r="C33" s="6" t="s">
        <v>5</v>
      </c>
      <c r="D33" s="10" t="s">
        <v>127</v>
      </c>
      <c r="E33" s="18" t="s">
        <v>107</v>
      </c>
      <c r="F33" s="26"/>
      <c r="G33" s="27"/>
      <c r="H33" s="28"/>
      <c r="K33" s="3" t="e">
        <f>VLOOKUP(F33,リスト!A:B,2,FALSE)</f>
        <v>#N/A</v>
      </c>
      <c r="L33" s="2" t="str">
        <f t="shared" si="0"/>
        <v/>
      </c>
    </row>
    <row r="34" spans="1:12" ht="50.1" customHeight="1">
      <c r="A34" s="1">
        <v>23</v>
      </c>
      <c r="B34" s="40"/>
      <c r="C34" s="6" t="s">
        <v>5</v>
      </c>
      <c r="D34" s="10" t="s">
        <v>126</v>
      </c>
      <c r="E34" s="18" t="s">
        <v>107</v>
      </c>
      <c r="F34" s="26"/>
      <c r="G34" s="27"/>
      <c r="H34" s="28"/>
      <c r="K34" s="3" t="e">
        <f>VLOOKUP(F34,リスト!A:B,2,FALSE)</f>
        <v>#N/A</v>
      </c>
      <c r="L34" s="2" t="str">
        <f t="shared" si="0"/>
        <v/>
      </c>
    </row>
    <row r="35" spans="1:12" ht="49.5" customHeight="1">
      <c r="A35" s="1">
        <v>24</v>
      </c>
      <c r="B35" s="40"/>
      <c r="C35" s="6" t="s">
        <v>55</v>
      </c>
      <c r="D35" s="10" t="s">
        <v>138</v>
      </c>
      <c r="E35" s="1" t="s">
        <v>105</v>
      </c>
      <c r="F35" s="26"/>
      <c r="G35" s="27"/>
      <c r="H35" s="28"/>
      <c r="K35" s="3" t="e">
        <f>VLOOKUP(F35,リスト!A:B,2,FALSE)</f>
        <v>#N/A</v>
      </c>
      <c r="L35" s="2" t="str">
        <f t="shared" si="0"/>
        <v/>
      </c>
    </row>
    <row r="36" spans="1:12" ht="50.1" customHeight="1">
      <c r="A36" s="1">
        <v>25</v>
      </c>
      <c r="B36" s="40"/>
      <c r="C36" s="6" t="s">
        <v>55</v>
      </c>
      <c r="D36" s="10" t="s">
        <v>113</v>
      </c>
      <c r="E36" s="18" t="s">
        <v>107</v>
      </c>
      <c r="F36" s="26"/>
      <c r="G36" s="27"/>
      <c r="H36" s="28"/>
      <c r="K36" s="3" t="e">
        <f>VLOOKUP(F36,リスト!A:B,2,FALSE)</f>
        <v>#N/A</v>
      </c>
      <c r="L36" s="2" t="str">
        <f t="shared" si="0"/>
        <v/>
      </c>
    </row>
    <row r="37" spans="1:12" ht="50.1" customHeight="1">
      <c r="A37" s="1">
        <v>26</v>
      </c>
      <c r="B37" s="40"/>
      <c r="C37" s="6" t="s">
        <v>55</v>
      </c>
      <c r="D37" s="10" t="s">
        <v>54</v>
      </c>
      <c r="E37" s="1" t="s">
        <v>105</v>
      </c>
      <c r="F37" s="26"/>
      <c r="G37" s="27"/>
      <c r="H37" s="28"/>
      <c r="K37" s="3" t="e">
        <f>VLOOKUP(F37,リスト!A:B,2,FALSE)</f>
        <v>#N/A</v>
      </c>
      <c r="L37" s="2" t="str">
        <f t="shared" si="0"/>
        <v/>
      </c>
    </row>
    <row r="38" spans="1:12" ht="50.1" customHeight="1">
      <c r="A38" s="1">
        <v>27</v>
      </c>
      <c r="B38" s="40"/>
      <c r="C38" s="6" t="s">
        <v>6</v>
      </c>
      <c r="D38" s="11" t="s">
        <v>139</v>
      </c>
      <c r="E38" s="18" t="s">
        <v>105</v>
      </c>
      <c r="F38" s="26"/>
      <c r="G38" s="27"/>
      <c r="H38" s="28"/>
      <c r="K38" s="3" t="e">
        <f>VLOOKUP(F38,リスト!A:B,2,FALSE)</f>
        <v>#N/A</v>
      </c>
      <c r="L38" s="2" t="str">
        <f t="shared" si="0"/>
        <v/>
      </c>
    </row>
    <row r="39" spans="1:12" ht="50.1" customHeight="1">
      <c r="A39" s="1">
        <v>28</v>
      </c>
      <c r="B39" s="40"/>
      <c r="C39" s="6" t="s">
        <v>6</v>
      </c>
      <c r="D39" s="11" t="s">
        <v>108</v>
      </c>
      <c r="E39" s="18" t="s">
        <v>107</v>
      </c>
      <c r="F39" s="26"/>
      <c r="G39" s="27"/>
      <c r="H39" s="28"/>
      <c r="K39" s="3" t="e">
        <f>VLOOKUP(F39,リスト!A:B,2,FALSE)</f>
        <v>#N/A</v>
      </c>
      <c r="L39" s="2" t="str">
        <f t="shared" si="0"/>
        <v/>
      </c>
    </row>
    <row r="40" spans="1:12" ht="49.5" customHeight="1">
      <c r="A40" s="1">
        <v>29</v>
      </c>
      <c r="B40" s="40"/>
      <c r="C40" s="6" t="s">
        <v>6</v>
      </c>
      <c r="D40" s="11" t="s">
        <v>128</v>
      </c>
      <c r="E40" s="18" t="s">
        <v>105</v>
      </c>
      <c r="F40" s="26"/>
      <c r="G40" s="27"/>
      <c r="H40" s="28"/>
      <c r="K40" s="3" t="e">
        <f>VLOOKUP(F40,リスト!A:B,2,FALSE)</f>
        <v>#N/A</v>
      </c>
      <c r="L40" s="2" t="str">
        <f t="shared" si="0"/>
        <v/>
      </c>
    </row>
    <row r="41" spans="1:12" ht="50.1" customHeight="1">
      <c r="A41" s="1">
        <v>30</v>
      </c>
      <c r="B41" s="40"/>
      <c r="C41" s="6" t="s">
        <v>6</v>
      </c>
      <c r="D41" s="11" t="s">
        <v>129</v>
      </c>
      <c r="E41" s="18" t="s">
        <v>107</v>
      </c>
      <c r="F41" s="26"/>
      <c r="G41" s="27"/>
      <c r="H41" s="28"/>
      <c r="K41" s="3" t="e">
        <f>VLOOKUP(F41,リスト!A:B,2,FALSE)</f>
        <v>#N/A</v>
      </c>
      <c r="L41" s="2" t="str">
        <f t="shared" si="0"/>
        <v/>
      </c>
    </row>
    <row r="42" spans="1:12" ht="50.1" customHeight="1">
      <c r="A42" s="1">
        <v>31</v>
      </c>
      <c r="B42" s="40"/>
      <c r="C42" s="6" t="s">
        <v>57</v>
      </c>
      <c r="D42" s="6" t="s">
        <v>58</v>
      </c>
      <c r="E42" s="1" t="s">
        <v>105</v>
      </c>
      <c r="F42" s="26"/>
      <c r="G42" s="27"/>
      <c r="H42" s="28"/>
      <c r="K42" s="3" t="e">
        <f>VLOOKUP(F42,リスト!A:B,2,FALSE)</f>
        <v>#N/A</v>
      </c>
      <c r="L42" s="2" t="str">
        <f t="shared" si="0"/>
        <v/>
      </c>
    </row>
    <row r="43" spans="1:12" ht="50.1" customHeight="1">
      <c r="A43" s="1">
        <v>32</v>
      </c>
      <c r="B43" s="40"/>
      <c r="C43" s="6" t="s">
        <v>7</v>
      </c>
      <c r="D43" s="6" t="s">
        <v>44</v>
      </c>
      <c r="E43" s="1" t="s">
        <v>105</v>
      </c>
      <c r="F43" s="26"/>
      <c r="G43" s="27"/>
      <c r="H43" s="28"/>
      <c r="K43" s="3" t="e">
        <f>VLOOKUP(F43,リスト!A:B,2,FALSE)</f>
        <v>#N/A</v>
      </c>
      <c r="L43" s="2" t="str">
        <f t="shared" si="0"/>
        <v/>
      </c>
    </row>
    <row r="44" spans="1:12" ht="50.1" customHeight="1">
      <c r="A44" s="1">
        <v>33</v>
      </c>
      <c r="B44" s="40"/>
      <c r="C44" s="6" t="s">
        <v>56</v>
      </c>
      <c r="D44" s="5" t="s">
        <v>140</v>
      </c>
      <c r="E44" s="1" t="s">
        <v>105</v>
      </c>
      <c r="F44" s="26"/>
      <c r="G44" s="27"/>
      <c r="H44" s="28"/>
      <c r="K44" s="3" t="e">
        <f>VLOOKUP(F44,リスト!A:B,2,FALSE)</f>
        <v>#N/A</v>
      </c>
      <c r="L44" s="2" t="str">
        <f t="shared" si="0"/>
        <v/>
      </c>
    </row>
    <row r="45" spans="1:12" ht="50.1" customHeight="1">
      <c r="A45" s="1">
        <v>34</v>
      </c>
      <c r="B45" s="40"/>
      <c r="C45" s="6" t="s">
        <v>56</v>
      </c>
      <c r="D45" s="5" t="s">
        <v>141</v>
      </c>
      <c r="E45" s="18" t="s">
        <v>107</v>
      </c>
      <c r="F45" s="26"/>
      <c r="G45" s="27"/>
      <c r="H45" s="28"/>
      <c r="K45" s="3" t="e">
        <f>VLOOKUP(F45,リスト!A:B,2,FALSE)</f>
        <v>#N/A</v>
      </c>
      <c r="L45" s="2" t="str">
        <f t="shared" si="0"/>
        <v/>
      </c>
    </row>
    <row r="46" spans="1:12" ht="50.1" customHeight="1">
      <c r="A46" s="1">
        <v>35</v>
      </c>
      <c r="B46" s="40"/>
      <c r="C46" s="6" t="s">
        <v>8</v>
      </c>
      <c r="D46" s="6" t="s">
        <v>109</v>
      </c>
      <c r="E46" s="1" t="s">
        <v>105</v>
      </c>
      <c r="F46" s="26"/>
      <c r="G46" s="27"/>
      <c r="H46" s="28"/>
      <c r="K46" s="3" t="e">
        <f>VLOOKUP(F46,リスト!A:B,2,FALSE)</f>
        <v>#N/A</v>
      </c>
      <c r="L46" s="2" t="str">
        <f t="shared" si="0"/>
        <v/>
      </c>
    </row>
    <row r="47" spans="1:12" ht="50.1" customHeight="1">
      <c r="A47" s="1">
        <v>36</v>
      </c>
      <c r="B47" s="40"/>
      <c r="C47" s="6" t="s">
        <v>8</v>
      </c>
      <c r="D47" s="5" t="s">
        <v>142</v>
      </c>
      <c r="E47" s="18" t="s">
        <v>107</v>
      </c>
      <c r="F47" s="26"/>
      <c r="G47" s="27"/>
      <c r="H47" s="28"/>
      <c r="K47" s="3" t="e">
        <f>VLOOKUP(F47,リスト!A:B,2,FALSE)</f>
        <v>#N/A</v>
      </c>
      <c r="L47" s="2" t="str">
        <f t="shared" si="0"/>
        <v/>
      </c>
    </row>
    <row r="48" spans="1:12" ht="50.1" customHeight="1">
      <c r="A48" s="1">
        <v>37</v>
      </c>
      <c r="B48" s="40"/>
      <c r="C48" s="6" t="s">
        <v>9</v>
      </c>
      <c r="D48" s="6" t="s">
        <v>87</v>
      </c>
      <c r="E48" s="1" t="s">
        <v>105</v>
      </c>
      <c r="F48" s="26"/>
      <c r="G48" s="27"/>
      <c r="H48" s="28"/>
      <c r="K48" s="3" t="e">
        <f>VLOOKUP(F48,リスト!A:B,2,FALSE)</f>
        <v>#N/A</v>
      </c>
      <c r="L48" s="2" t="str">
        <f t="shared" si="0"/>
        <v/>
      </c>
    </row>
    <row r="49" spans="1:12" ht="50.1" customHeight="1">
      <c r="A49" s="1">
        <v>38</v>
      </c>
      <c r="B49" s="41"/>
      <c r="C49" s="6" t="s">
        <v>10</v>
      </c>
      <c r="D49" s="10" t="s">
        <v>45</v>
      </c>
      <c r="E49" s="1" t="s">
        <v>105</v>
      </c>
      <c r="F49" s="26"/>
      <c r="G49" s="27"/>
      <c r="H49" s="28"/>
      <c r="K49" s="3" t="e">
        <f>VLOOKUP(F49,リスト!A:B,2,FALSE)</f>
        <v>#N/A</v>
      </c>
      <c r="L49" s="2" t="str">
        <f t="shared" si="0"/>
        <v/>
      </c>
    </row>
    <row r="50" spans="1:12" ht="50.1" customHeight="1">
      <c r="A50" s="1">
        <v>39</v>
      </c>
      <c r="B50" s="33" t="s">
        <v>23</v>
      </c>
      <c r="C50" s="6" t="s">
        <v>88</v>
      </c>
      <c r="D50" s="6" t="s">
        <v>89</v>
      </c>
      <c r="E50" s="1" t="s">
        <v>105</v>
      </c>
      <c r="F50" s="26"/>
      <c r="G50" s="27"/>
      <c r="H50" s="28"/>
      <c r="K50" s="3" t="e">
        <f>VLOOKUP(F50,リスト!A:B,2,FALSE)</f>
        <v>#N/A</v>
      </c>
      <c r="L50" s="2" t="str">
        <f t="shared" si="0"/>
        <v/>
      </c>
    </row>
    <row r="51" spans="1:12" ht="50.1" customHeight="1">
      <c r="A51" s="1">
        <v>40</v>
      </c>
      <c r="B51" s="34"/>
      <c r="C51" s="6" t="s">
        <v>36</v>
      </c>
      <c r="D51" s="6" t="s">
        <v>90</v>
      </c>
      <c r="E51" s="1" t="s">
        <v>105</v>
      </c>
      <c r="F51" s="26"/>
      <c r="G51" s="27"/>
      <c r="H51" s="28"/>
      <c r="K51" s="3" t="e">
        <f>VLOOKUP(F51,リスト!A:B,2,FALSE)</f>
        <v>#N/A</v>
      </c>
      <c r="L51" s="2" t="str">
        <f t="shared" si="0"/>
        <v/>
      </c>
    </row>
    <row r="52" spans="1:12" ht="50.1" customHeight="1">
      <c r="A52" s="1">
        <v>41</v>
      </c>
      <c r="B52" s="34"/>
      <c r="C52" s="6" t="s">
        <v>36</v>
      </c>
      <c r="D52" s="6" t="s">
        <v>91</v>
      </c>
      <c r="E52" s="1" t="s">
        <v>105</v>
      </c>
      <c r="F52" s="26"/>
      <c r="G52" s="27"/>
      <c r="H52" s="28"/>
      <c r="K52" s="3" t="e">
        <f>VLOOKUP(F52,リスト!A:B,2,FALSE)</f>
        <v>#N/A</v>
      </c>
      <c r="L52" s="2" t="str">
        <f t="shared" si="0"/>
        <v/>
      </c>
    </row>
    <row r="53" spans="1:12" s="8" customFormat="1" ht="50.1" customHeight="1">
      <c r="A53" s="1">
        <v>42</v>
      </c>
      <c r="B53" s="34"/>
      <c r="C53" s="6" t="s">
        <v>36</v>
      </c>
      <c r="D53" s="6" t="s">
        <v>79</v>
      </c>
      <c r="E53" s="1" t="s">
        <v>105</v>
      </c>
      <c r="F53" s="26"/>
      <c r="G53" s="29"/>
      <c r="H53" s="30"/>
      <c r="K53" s="3" t="e">
        <f>VLOOKUP(F53,リスト!A:B,2,FALSE)</f>
        <v>#N/A</v>
      </c>
      <c r="L53" s="2" t="str">
        <f t="shared" si="0"/>
        <v/>
      </c>
    </row>
    <row r="54" spans="1:12" s="8" customFormat="1" ht="50.1" customHeight="1">
      <c r="A54" s="1">
        <v>43</v>
      </c>
      <c r="B54" s="34"/>
      <c r="C54" s="6" t="s">
        <v>36</v>
      </c>
      <c r="D54" s="5" t="s">
        <v>130</v>
      </c>
      <c r="E54" s="1" t="s">
        <v>105</v>
      </c>
      <c r="F54" s="26"/>
      <c r="G54" s="29"/>
      <c r="H54" s="30"/>
      <c r="K54" s="3" t="e">
        <f>VLOOKUP(F54,リスト!A:B,2,FALSE)</f>
        <v>#N/A</v>
      </c>
      <c r="L54" s="2" t="str">
        <f t="shared" si="0"/>
        <v/>
      </c>
    </row>
    <row r="55" spans="1:12" ht="50.1" customHeight="1">
      <c r="A55" s="1">
        <v>44</v>
      </c>
      <c r="B55" s="34"/>
      <c r="C55" s="6" t="s">
        <v>36</v>
      </c>
      <c r="D55" s="5" t="s">
        <v>69</v>
      </c>
      <c r="E55" s="1" t="s">
        <v>105</v>
      </c>
      <c r="F55" s="26"/>
      <c r="G55" s="27"/>
      <c r="H55" s="28"/>
      <c r="K55" s="3" t="e">
        <f>VLOOKUP(F55,リスト!A:B,2,FALSE)</f>
        <v>#N/A</v>
      </c>
      <c r="L55" s="2" t="str">
        <f t="shared" si="0"/>
        <v/>
      </c>
    </row>
    <row r="56" spans="1:12" ht="50.1" customHeight="1">
      <c r="A56" s="1">
        <v>45</v>
      </c>
      <c r="B56" s="34"/>
      <c r="C56" s="5" t="s">
        <v>11</v>
      </c>
      <c r="D56" s="5" t="s">
        <v>94</v>
      </c>
      <c r="E56" s="1" t="s">
        <v>105</v>
      </c>
      <c r="F56" s="26"/>
      <c r="G56" s="27"/>
      <c r="H56" s="28"/>
      <c r="K56" s="3" t="e">
        <f>VLOOKUP(F56,リスト!A:B,2,FALSE)</f>
        <v>#N/A</v>
      </c>
      <c r="L56" s="2" t="str">
        <f t="shared" si="0"/>
        <v/>
      </c>
    </row>
    <row r="57" spans="1:12" ht="50.1" customHeight="1">
      <c r="A57" s="1">
        <v>46</v>
      </c>
      <c r="B57" s="34"/>
      <c r="C57" s="5" t="s">
        <v>114</v>
      </c>
      <c r="D57" s="5" t="s">
        <v>115</v>
      </c>
      <c r="E57" s="18" t="s">
        <v>107</v>
      </c>
      <c r="F57" s="26"/>
      <c r="G57" s="27"/>
      <c r="H57" s="28"/>
      <c r="K57" s="3" t="e">
        <f>VLOOKUP(F57,リスト!A:B,2,FALSE)</f>
        <v>#N/A</v>
      </c>
      <c r="L57" s="2" t="str">
        <f t="shared" si="0"/>
        <v/>
      </c>
    </row>
    <row r="58" spans="1:12" s="8" customFormat="1" ht="50.1" customHeight="1">
      <c r="A58" s="1">
        <v>47</v>
      </c>
      <c r="B58" s="34"/>
      <c r="C58" s="6" t="s">
        <v>93</v>
      </c>
      <c r="D58" s="5" t="s">
        <v>144</v>
      </c>
      <c r="E58" s="1" t="s">
        <v>105</v>
      </c>
      <c r="F58" s="26"/>
      <c r="G58" s="29"/>
      <c r="H58" s="30"/>
      <c r="K58" s="3" t="e">
        <f>VLOOKUP(F58,リスト!A:B,2,FALSE)</f>
        <v>#N/A</v>
      </c>
      <c r="L58" s="2" t="str">
        <f t="shared" si="0"/>
        <v/>
      </c>
    </row>
    <row r="59" spans="1:12" s="8" customFormat="1" ht="50.1" customHeight="1">
      <c r="A59" s="1">
        <v>48</v>
      </c>
      <c r="B59" s="34"/>
      <c r="C59" s="6" t="s">
        <v>93</v>
      </c>
      <c r="D59" s="5" t="s">
        <v>92</v>
      </c>
      <c r="E59" s="18" t="s">
        <v>107</v>
      </c>
      <c r="F59" s="26"/>
      <c r="G59" s="29"/>
      <c r="H59" s="30"/>
      <c r="K59" s="3" t="e">
        <f>VLOOKUP(F59,リスト!A:B,2,FALSE)</f>
        <v>#N/A</v>
      </c>
      <c r="L59" s="2" t="str">
        <f t="shared" si="0"/>
        <v/>
      </c>
    </row>
    <row r="60" spans="1:12" s="8" customFormat="1" ht="50.1" customHeight="1">
      <c r="A60" s="1">
        <v>49</v>
      </c>
      <c r="B60" s="34"/>
      <c r="C60" s="6" t="s">
        <v>37</v>
      </c>
      <c r="D60" s="6" t="s">
        <v>110</v>
      </c>
      <c r="E60" s="1" t="s">
        <v>105</v>
      </c>
      <c r="F60" s="26"/>
      <c r="G60" s="29"/>
      <c r="H60" s="30"/>
      <c r="K60" s="3" t="e">
        <f>VLOOKUP(F60,リスト!A:B,2,FALSE)</f>
        <v>#N/A</v>
      </c>
      <c r="L60" s="2" t="str">
        <f t="shared" si="0"/>
        <v/>
      </c>
    </row>
    <row r="61" spans="1:12" s="8" customFormat="1" ht="50.1" customHeight="1">
      <c r="A61" s="1">
        <v>50</v>
      </c>
      <c r="B61" s="35"/>
      <c r="C61" s="6" t="s">
        <v>38</v>
      </c>
      <c r="D61" s="6" t="s">
        <v>70</v>
      </c>
      <c r="E61" s="1" t="s">
        <v>105</v>
      </c>
      <c r="F61" s="26"/>
      <c r="G61" s="29"/>
      <c r="H61" s="30"/>
      <c r="K61" s="3" t="e">
        <f>VLOOKUP(F61,リスト!A:B,2,FALSE)</f>
        <v>#N/A</v>
      </c>
      <c r="L61" s="2" t="str">
        <f t="shared" si="0"/>
        <v/>
      </c>
    </row>
    <row r="62" spans="1:12" ht="69" customHeight="1">
      <c r="A62" s="1">
        <v>51</v>
      </c>
      <c r="B62" s="33" t="s">
        <v>39</v>
      </c>
      <c r="C62" s="5" t="s">
        <v>62</v>
      </c>
      <c r="D62" s="6" t="s">
        <v>84</v>
      </c>
      <c r="E62" s="1" t="s">
        <v>105</v>
      </c>
      <c r="F62" s="26"/>
      <c r="G62" s="27"/>
      <c r="H62" s="28"/>
      <c r="K62" s="3" t="e">
        <f>VLOOKUP(F62,リスト!A:B,2,FALSE)</f>
        <v>#N/A</v>
      </c>
      <c r="L62" s="2" t="str">
        <f t="shared" si="0"/>
        <v/>
      </c>
    </row>
    <row r="63" spans="1:12" ht="50.1" customHeight="1">
      <c r="A63" s="1">
        <v>52</v>
      </c>
      <c r="B63" s="34"/>
      <c r="C63" s="5" t="s">
        <v>40</v>
      </c>
      <c r="D63" s="5" t="s">
        <v>145</v>
      </c>
      <c r="E63" s="1" t="s">
        <v>105</v>
      </c>
      <c r="F63" s="26"/>
      <c r="G63" s="27"/>
      <c r="H63" s="28"/>
      <c r="K63" s="3" t="e">
        <f>VLOOKUP(F63,リスト!A:B,2,FALSE)</f>
        <v>#N/A</v>
      </c>
      <c r="L63" s="2" t="str">
        <f t="shared" si="0"/>
        <v/>
      </c>
    </row>
    <row r="64" spans="1:12" ht="50.1" customHeight="1">
      <c r="A64" s="1">
        <v>53</v>
      </c>
      <c r="B64" s="34"/>
      <c r="C64" s="5" t="s">
        <v>40</v>
      </c>
      <c r="D64" s="6" t="s">
        <v>95</v>
      </c>
      <c r="E64" s="1" t="s">
        <v>105</v>
      </c>
      <c r="F64" s="26"/>
      <c r="G64" s="27"/>
      <c r="H64" s="28"/>
      <c r="K64" s="3" t="e">
        <f>VLOOKUP(F64,リスト!A:B,2,FALSE)</f>
        <v>#N/A</v>
      </c>
      <c r="L64" s="2" t="str">
        <f t="shared" si="0"/>
        <v/>
      </c>
    </row>
    <row r="65" spans="1:12" ht="50.1" customHeight="1">
      <c r="A65" s="1">
        <v>54</v>
      </c>
      <c r="B65" s="34"/>
      <c r="C65" s="5" t="s">
        <v>61</v>
      </c>
      <c r="D65" s="6" t="s">
        <v>85</v>
      </c>
      <c r="E65" s="1" t="s">
        <v>105</v>
      </c>
      <c r="F65" s="26"/>
      <c r="G65" s="27"/>
      <c r="H65" s="28"/>
      <c r="K65" s="3" t="e">
        <f>VLOOKUP(F65,リスト!A:B,2,FALSE)</f>
        <v>#N/A</v>
      </c>
      <c r="L65" s="2" t="str">
        <f t="shared" si="0"/>
        <v/>
      </c>
    </row>
    <row r="66" spans="1:12" ht="50.1" customHeight="1">
      <c r="A66" s="1">
        <v>55</v>
      </c>
      <c r="B66" s="34"/>
      <c r="C66" s="5" t="s">
        <v>61</v>
      </c>
      <c r="D66" s="5" t="s">
        <v>146</v>
      </c>
      <c r="E66" s="1" t="s">
        <v>105</v>
      </c>
      <c r="F66" s="26"/>
      <c r="G66" s="27"/>
      <c r="H66" s="28"/>
      <c r="K66" s="3" t="e">
        <f>VLOOKUP(F66,リスト!A:B,2,FALSE)</f>
        <v>#N/A</v>
      </c>
      <c r="L66" s="2" t="str">
        <f t="shared" si="0"/>
        <v/>
      </c>
    </row>
    <row r="67" spans="1:12" ht="50.1" customHeight="1">
      <c r="A67" s="1">
        <v>56</v>
      </c>
      <c r="B67" s="34"/>
      <c r="C67" s="5" t="s">
        <v>61</v>
      </c>
      <c r="D67" s="5" t="s">
        <v>111</v>
      </c>
      <c r="E67" s="18" t="s">
        <v>107</v>
      </c>
      <c r="F67" s="26"/>
      <c r="G67" s="27"/>
      <c r="H67" s="28"/>
      <c r="K67" s="3" t="e">
        <f>VLOOKUP(F67,リスト!A:B,2,FALSE)</f>
        <v>#N/A</v>
      </c>
      <c r="L67" s="2" t="str">
        <f t="shared" si="0"/>
        <v/>
      </c>
    </row>
    <row r="68" spans="1:12" ht="50.1" customHeight="1">
      <c r="A68" s="1">
        <v>57</v>
      </c>
      <c r="B68" s="34"/>
      <c r="C68" s="5" t="s">
        <v>41</v>
      </c>
      <c r="D68" s="6" t="s">
        <v>80</v>
      </c>
      <c r="E68" s="1" t="s">
        <v>105</v>
      </c>
      <c r="F68" s="26"/>
      <c r="G68" s="27"/>
      <c r="H68" s="28"/>
      <c r="K68" s="3" t="e">
        <f>VLOOKUP(F68,リスト!A:B,2,FALSE)</f>
        <v>#N/A</v>
      </c>
      <c r="L68" s="2" t="str">
        <f t="shared" si="0"/>
        <v/>
      </c>
    </row>
    <row r="69" spans="1:12" ht="50.1" customHeight="1">
      <c r="A69" s="1">
        <v>58</v>
      </c>
      <c r="B69" s="34"/>
      <c r="C69" s="5" t="s">
        <v>60</v>
      </c>
      <c r="D69" s="6" t="s">
        <v>81</v>
      </c>
      <c r="E69" s="1" t="s">
        <v>105</v>
      </c>
      <c r="F69" s="26"/>
      <c r="G69" s="27"/>
      <c r="H69" s="28"/>
      <c r="K69" s="3" t="e">
        <f>VLOOKUP(F69,リスト!A:B,2,FALSE)</f>
        <v>#N/A</v>
      </c>
      <c r="L69" s="2" t="str">
        <f t="shared" si="0"/>
        <v/>
      </c>
    </row>
    <row r="70" spans="1:12" ht="50.1" customHeight="1">
      <c r="A70" s="1">
        <v>59</v>
      </c>
      <c r="B70" s="34"/>
      <c r="C70" s="5" t="s">
        <v>112</v>
      </c>
      <c r="D70" s="5" t="s">
        <v>147</v>
      </c>
      <c r="E70" s="18" t="s">
        <v>105</v>
      </c>
      <c r="F70" s="26"/>
      <c r="G70" s="27"/>
      <c r="H70" s="28"/>
      <c r="K70" s="3" t="e">
        <f>VLOOKUP(F70,リスト!A:B,2,FALSE)</f>
        <v>#N/A</v>
      </c>
      <c r="L70" s="2" t="str">
        <f t="shared" si="0"/>
        <v/>
      </c>
    </row>
    <row r="71" spans="1:12" ht="50.1" customHeight="1">
      <c r="A71" s="1">
        <v>60</v>
      </c>
      <c r="B71" s="33" t="s">
        <v>24</v>
      </c>
      <c r="C71" s="5" t="s">
        <v>12</v>
      </c>
      <c r="D71" s="5" t="s">
        <v>148</v>
      </c>
      <c r="E71" s="1" t="s">
        <v>105</v>
      </c>
      <c r="F71" s="26"/>
      <c r="G71" s="27"/>
      <c r="H71" s="28"/>
      <c r="K71" s="3" t="e">
        <f>VLOOKUP(F71,リスト!A:B,2,FALSE)</f>
        <v>#N/A</v>
      </c>
      <c r="L71" s="2" t="str">
        <f t="shared" si="0"/>
        <v/>
      </c>
    </row>
    <row r="72" spans="1:12" ht="50.1" customHeight="1">
      <c r="A72" s="1">
        <v>61</v>
      </c>
      <c r="B72" s="34"/>
      <c r="C72" s="6" t="s">
        <v>63</v>
      </c>
      <c r="D72" s="6" t="s">
        <v>71</v>
      </c>
      <c r="E72" s="1" t="s">
        <v>105</v>
      </c>
      <c r="F72" s="26"/>
      <c r="G72" s="27"/>
      <c r="H72" s="28"/>
      <c r="K72" s="3" t="e">
        <f>VLOOKUP(F72,リスト!A:B,2,FALSE)</f>
        <v>#N/A</v>
      </c>
      <c r="L72" s="2" t="str">
        <f t="shared" si="0"/>
        <v/>
      </c>
    </row>
    <row r="73" spans="1:12" ht="50.1" customHeight="1">
      <c r="A73" s="1">
        <v>62</v>
      </c>
      <c r="B73" s="34"/>
      <c r="C73" s="6" t="s">
        <v>13</v>
      </c>
      <c r="D73" s="6" t="s">
        <v>72</v>
      </c>
      <c r="E73" s="1" t="s">
        <v>105</v>
      </c>
      <c r="F73" s="26"/>
      <c r="G73" s="27"/>
      <c r="H73" s="28"/>
      <c r="K73" s="3" t="e">
        <f>VLOOKUP(F73,リスト!A:B,2,FALSE)</f>
        <v>#N/A</v>
      </c>
      <c r="L73" s="2" t="str">
        <f t="shared" si="0"/>
        <v/>
      </c>
    </row>
    <row r="74" spans="1:12" ht="50.1" customHeight="1">
      <c r="A74" s="1">
        <v>63</v>
      </c>
      <c r="B74" s="34"/>
      <c r="C74" s="6" t="s">
        <v>14</v>
      </c>
      <c r="D74" s="6" t="s">
        <v>64</v>
      </c>
      <c r="E74" s="1" t="s">
        <v>105</v>
      </c>
      <c r="F74" s="26"/>
      <c r="G74" s="27"/>
      <c r="H74" s="28"/>
      <c r="K74" s="3" t="e">
        <f>VLOOKUP(F74,リスト!A:B,2,FALSE)</f>
        <v>#N/A</v>
      </c>
      <c r="L74" s="2" t="str">
        <f t="shared" si="0"/>
        <v/>
      </c>
    </row>
    <row r="75" spans="1:12" ht="50.1" customHeight="1">
      <c r="A75" s="1">
        <v>64</v>
      </c>
      <c r="B75" s="34"/>
      <c r="C75" s="6" t="s">
        <v>15</v>
      </c>
      <c r="D75" s="6" t="s">
        <v>66</v>
      </c>
      <c r="E75" s="1" t="s">
        <v>105</v>
      </c>
      <c r="F75" s="26"/>
      <c r="G75" s="27"/>
      <c r="H75" s="28"/>
      <c r="K75" s="3" t="e">
        <f>VLOOKUP(F75,リスト!A:B,2,FALSE)</f>
        <v>#N/A</v>
      </c>
      <c r="L75" s="2" t="str">
        <f t="shared" si="0"/>
        <v/>
      </c>
    </row>
    <row r="76" spans="1:12" ht="50.1" customHeight="1">
      <c r="A76" s="1">
        <v>65</v>
      </c>
      <c r="B76" s="34"/>
      <c r="C76" s="6" t="s">
        <v>16</v>
      </c>
      <c r="D76" s="6" t="s">
        <v>73</v>
      </c>
      <c r="E76" s="1" t="s">
        <v>105</v>
      </c>
      <c r="F76" s="26"/>
      <c r="G76" s="27"/>
      <c r="H76" s="28"/>
      <c r="K76" s="3" t="e">
        <f>VLOOKUP(F76,リスト!A:B,2,FALSE)</f>
        <v>#N/A</v>
      </c>
      <c r="L76" s="2" t="str">
        <f t="shared" si="0"/>
        <v/>
      </c>
    </row>
    <row r="77" spans="1:12" ht="50.1" customHeight="1">
      <c r="A77" s="1">
        <v>66</v>
      </c>
      <c r="B77" s="35"/>
      <c r="C77" s="6" t="s">
        <v>74</v>
      </c>
      <c r="D77" s="6" t="s">
        <v>82</v>
      </c>
      <c r="E77" s="1" t="s">
        <v>105</v>
      </c>
      <c r="F77" s="26"/>
      <c r="G77" s="27"/>
      <c r="H77" s="28"/>
      <c r="K77" s="3" t="e">
        <f>VLOOKUP(F77,リスト!A:B,2,FALSE)</f>
        <v>#N/A</v>
      </c>
      <c r="L77" s="2" t="str">
        <f t="shared" ref="L77:L101" si="1">IF(E77="必須",IF(F77="×","無効",""),"")</f>
        <v/>
      </c>
    </row>
    <row r="78" spans="1:12" s="8" customFormat="1" ht="50.1" customHeight="1">
      <c r="A78" s="1">
        <v>67</v>
      </c>
      <c r="B78" s="45" t="s">
        <v>25</v>
      </c>
      <c r="C78" s="11" t="s">
        <v>26</v>
      </c>
      <c r="D78" s="11" t="s">
        <v>65</v>
      </c>
      <c r="E78" s="1" t="s">
        <v>105</v>
      </c>
      <c r="F78" s="26"/>
      <c r="G78" s="29"/>
      <c r="H78" s="30"/>
      <c r="K78" s="3" t="e">
        <f>VLOOKUP(F78,リスト!A:B,2,FALSE)</f>
        <v>#N/A</v>
      </c>
      <c r="L78" s="2" t="str">
        <f t="shared" si="1"/>
        <v/>
      </c>
    </row>
    <row r="79" spans="1:12" s="8" customFormat="1" ht="50.1" customHeight="1">
      <c r="A79" s="1">
        <v>68</v>
      </c>
      <c r="B79" s="46"/>
      <c r="C79" s="15" t="s">
        <v>76</v>
      </c>
      <c r="D79" s="11" t="s">
        <v>77</v>
      </c>
      <c r="E79" s="1" t="s">
        <v>105</v>
      </c>
      <c r="F79" s="26"/>
      <c r="G79" s="29"/>
      <c r="H79" s="30"/>
      <c r="K79" s="3" t="e">
        <f>VLOOKUP(F79,リスト!A:B,2,FALSE)</f>
        <v>#N/A</v>
      </c>
      <c r="L79" s="2" t="str">
        <f t="shared" si="1"/>
        <v/>
      </c>
    </row>
    <row r="80" spans="1:12" s="8" customFormat="1" ht="60.75" customHeight="1">
      <c r="A80" s="1">
        <v>69</v>
      </c>
      <c r="B80" s="46"/>
      <c r="C80" s="11" t="s">
        <v>27</v>
      </c>
      <c r="D80" s="11" t="s">
        <v>116</v>
      </c>
      <c r="E80" s="1" t="s">
        <v>105</v>
      </c>
      <c r="F80" s="26"/>
      <c r="G80" s="29"/>
      <c r="H80" s="30"/>
      <c r="K80" s="3" t="e">
        <f>VLOOKUP(F80,リスト!A:B,2,FALSE)</f>
        <v>#N/A</v>
      </c>
      <c r="L80" s="2" t="str">
        <f t="shared" si="1"/>
        <v/>
      </c>
    </row>
    <row r="81" spans="1:12" s="8" customFormat="1" ht="49.5" customHeight="1">
      <c r="A81" s="1">
        <v>70</v>
      </c>
      <c r="B81" s="46"/>
      <c r="C81" s="11" t="s">
        <v>27</v>
      </c>
      <c r="D81" s="11" t="s">
        <v>149</v>
      </c>
      <c r="E81" s="18" t="s">
        <v>107</v>
      </c>
      <c r="F81" s="26"/>
      <c r="G81" s="29"/>
      <c r="H81" s="30"/>
      <c r="K81" s="3" t="e">
        <f>VLOOKUP(F81,リスト!A:B,2,FALSE)</f>
        <v>#N/A</v>
      </c>
      <c r="L81" s="2" t="str">
        <f t="shared" si="1"/>
        <v/>
      </c>
    </row>
    <row r="82" spans="1:12" s="8" customFormat="1" ht="62.25" customHeight="1">
      <c r="A82" s="1">
        <v>71</v>
      </c>
      <c r="B82" s="46"/>
      <c r="C82" s="11" t="s">
        <v>42</v>
      </c>
      <c r="D82" s="11" t="s">
        <v>117</v>
      </c>
      <c r="E82" s="1" t="s">
        <v>105</v>
      </c>
      <c r="F82" s="26"/>
      <c r="G82" s="29"/>
      <c r="H82" s="30"/>
      <c r="K82" s="3" t="e">
        <f>VLOOKUP(F82,リスト!A:B,2,FALSE)</f>
        <v>#N/A</v>
      </c>
      <c r="L82" s="2" t="str">
        <f t="shared" si="1"/>
        <v/>
      </c>
    </row>
    <row r="83" spans="1:12" s="8" customFormat="1" ht="50.25" customHeight="1">
      <c r="A83" s="1">
        <v>72</v>
      </c>
      <c r="B83" s="46"/>
      <c r="C83" s="11" t="s">
        <v>42</v>
      </c>
      <c r="D83" s="11" t="s">
        <v>150</v>
      </c>
      <c r="E83" s="18" t="s">
        <v>107</v>
      </c>
      <c r="F83" s="26"/>
      <c r="G83" s="29"/>
      <c r="H83" s="30"/>
      <c r="K83" s="3" t="e">
        <f>VLOOKUP(F83,リスト!A:B,2,FALSE)</f>
        <v>#N/A</v>
      </c>
      <c r="L83" s="2" t="str">
        <f t="shared" si="1"/>
        <v/>
      </c>
    </row>
    <row r="84" spans="1:12" ht="50.25" customHeight="1">
      <c r="A84" s="1">
        <v>73</v>
      </c>
      <c r="B84" s="42" t="s">
        <v>153</v>
      </c>
      <c r="C84" s="15" t="s">
        <v>154</v>
      </c>
      <c r="D84" s="13" t="s">
        <v>151</v>
      </c>
      <c r="E84" s="1" t="s">
        <v>105</v>
      </c>
      <c r="F84" s="26"/>
      <c r="G84" s="27"/>
      <c r="H84" s="28"/>
      <c r="K84" s="3" t="e">
        <f>VLOOKUP(F84,リスト!A:B,2,FALSE)</f>
        <v>#N/A</v>
      </c>
      <c r="L84" s="2" t="str">
        <f t="shared" si="1"/>
        <v/>
      </c>
    </row>
    <row r="85" spans="1:12" ht="50.25" customHeight="1">
      <c r="A85" s="1">
        <v>74</v>
      </c>
      <c r="B85" s="43"/>
      <c r="C85" s="15" t="s">
        <v>154</v>
      </c>
      <c r="D85" s="13" t="s">
        <v>152</v>
      </c>
      <c r="E85" s="1" t="s">
        <v>107</v>
      </c>
      <c r="F85" s="26"/>
      <c r="G85" s="27"/>
      <c r="H85" s="28"/>
      <c r="K85" s="3" t="e">
        <f>VLOOKUP(F85,リスト!A:B,2,FALSE)</f>
        <v>#N/A</v>
      </c>
      <c r="L85" s="2" t="str">
        <f t="shared" si="1"/>
        <v/>
      </c>
    </row>
    <row r="86" spans="1:12" ht="49.5" customHeight="1">
      <c r="A86" s="1">
        <v>75</v>
      </c>
      <c r="B86" s="43"/>
      <c r="C86" s="15" t="s">
        <v>154</v>
      </c>
      <c r="D86" s="13" t="s">
        <v>161</v>
      </c>
      <c r="E86" s="18" t="s">
        <v>107</v>
      </c>
      <c r="F86" s="26"/>
      <c r="G86" s="27"/>
      <c r="H86" s="28"/>
      <c r="K86" s="3" t="e">
        <f>VLOOKUP(F86,リスト!A:B,2,FALSE)</f>
        <v>#N/A</v>
      </c>
      <c r="L86" s="2" t="str">
        <f t="shared" si="1"/>
        <v/>
      </c>
    </row>
    <row r="87" spans="1:12" ht="49.5" customHeight="1">
      <c r="A87" s="1">
        <v>76</v>
      </c>
      <c r="B87" s="43"/>
      <c r="C87" s="15" t="s">
        <v>155</v>
      </c>
      <c r="D87" s="13" t="s">
        <v>118</v>
      </c>
      <c r="E87" s="18" t="s">
        <v>105</v>
      </c>
      <c r="F87" s="26"/>
      <c r="G87" s="27"/>
      <c r="H87" s="28"/>
      <c r="K87" s="3" t="e">
        <f>VLOOKUP(F87,リスト!A:B,2,FALSE)</f>
        <v>#N/A</v>
      </c>
      <c r="L87" s="2" t="str">
        <f t="shared" si="1"/>
        <v/>
      </c>
    </row>
    <row r="88" spans="1:12" ht="49.5" customHeight="1">
      <c r="A88" s="1">
        <v>77</v>
      </c>
      <c r="B88" s="44"/>
      <c r="C88" s="15" t="s">
        <v>155</v>
      </c>
      <c r="D88" s="13" t="s">
        <v>121</v>
      </c>
      <c r="E88" s="18" t="s">
        <v>105</v>
      </c>
      <c r="F88" s="26"/>
      <c r="G88" s="27"/>
      <c r="H88" s="28"/>
      <c r="K88" s="3" t="e">
        <f>VLOOKUP(F88,リスト!A:B,2,FALSE)</f>
        <v>#N/A</v>
      </c>
      <c r="L88" s="2" t="str">
        <f t="shared" si="1"/>
        <v/>
      </c>
    </row>
    <row r="89" spans="1:12" ht="50.1" customHeight="1">
      <c r="A89" s="1">
        <v>78</v>
      </c>
      <c r="B89" s="31" t="s">
        <v>17</v>
      </c>
      <c r="C89" s="15" t="s">
        <v>46</v>
      </c>
      <c r="D89" s="13" t="s">
        <v>47</v>
      </c>
      <c r="E89" s="1" t="s">
        <v>105</v>
      </c>
      <c r="F89" s="26"/>
      <c r="G89" s="27"/>
      <c r="H89" s="28"/>
      <c r="K89" s="3" t="e">
        <f>VLOOKUP(F89,リスト!A:B,2,FALSE)</f>
        <v>#N/A</v>
      </c>
      <c r="L89" s="2" t="str">
        <f t="shared" si="1"/>
        <v/>
      </c>
    </row>
    <row r="90" spans="1:12" ht="50.1" customHeight="1">
      <c r="A90" s="1">
        <v>79</v>
      </c>
      <c r="B90" s="32"/>
      <c r="C90" s="15" t="s">
        <v>48</v>
      </c>
      <c r="D90" s="13" t="s">
        <v>49</v>
      </c>
      <c r="E90" s="1" t="s">
        <v>105</v>
      </c>
      <c r="F90" s="26"/>
      <c r="G90" s="27"/>
      <c r="H90" s="28"/>
      <c r="K90" s="3" t="e">
        <f>VLOOKUP(F90,リスト!A:B,2,FALSE)</f>
        <v>#N/A</v>
      </c>
      <c r="L90" s="2" t="str">
        <f t="shared" si="1"/>
        <v/>
      </c>
    </row>
    <row r="91" spans="1:12" ht="50.1" customHeight="1">
      <c r="A91" s="1">
        <v>80</v>
      </c>
      <c r="B91" s="32"/>
      <c r="C91" s="15" t="s">
        <v>50</v>
      </c>
      <c r="D91" s="13" t="s">
        <v>51</v>
      </c>
      <c r="E91" s="1" t="s">
        <v>105</v>
      </c>
      <c r="F91" s="26"/>
      <c r="G91" s="27"/>
      <c r="H91" s="28"/>
      <c r="K91" s="3" t="e">
        <f>VLOOKUP(F91,リスト!A:B,2,FALSE)</f>
        <v>#N/A</v>
      </c>
      <c r="L91" s="2" t="str">
        <f t="shared" si="1"/>
        <v/>
      </c>
    </row>
    <row r="92" spans="1:12" ht="50.1" customHeight="1">
      <c r="A92" s="1">
        <v>81</v>
      </c>
      <c r="B92" s="33" t="s">
        <v>28</v>
      </c>
      <c r="C92" s="15" t="s">
        <v>18</v>
      </c>
      <c r="D92" s="12" t="s">
        <v>52</v>
      </c>
      <c r="E92" s="1" t="s">
        <v>105</v>
      </c>
      <c r="F92" s="26"/>
      <c r="G92" s="27"/>
      <c r="H92" s="28"/>
      <c r="K92" s="3" t="e">
        <f>VLOOKUP(F92,リスト!A:B,2,FALSE)</f>
        <v>#N/A</v>
      </c>
      <c r="L92" s="2" t="str">
        <f t="shared" si="1"/>
        <v/>
      </c>
    </row>
    <row r="93" spans="1:12" ht="50.1" customHeight="1">
      <c r="A93" s="1">
        <v>82</v>
      </c>
      <c r="B93" s="34"/>
      <c r="C93" s="15" t="s">
        <v>67</v>
      </c>
      <c r="D93" s="6" t="s">
        <v>157</v>
      </c>
      <c r="E93" s="1" t="s">
        <v>105</v>
      </c>
      <c r="F93" s="26"/>
      <c r="G93" s="27"/>
      <c r="H93" s="28"/>
      <c r="K93" s="3" t="e">
        <f>VLOOKUP(F93,リスト!A:B,2,FALSE)</f>
        <v>#N/A</v>
      </c>
      <c r="L93" s="2" t="str">
        <f t="shared" si="1"/>
        <v/>
      </c>
    </row>
    <row r="94" spans="1:12" ht="50.1" customHeight="1">
      <c r="A94" s="1">
        <v>83</v>
      </c>
      <c r="B94" s="35"/>
      <c r="C94" s="15" t="s">
        <v>67</v>
      </c>
      <c r="D94" s="6" t="s">
        <v>83</v>
      </c>
      <c r="E94" s="1" t="s">
        <v>105</v>
      </c>
      <c r="F94" s="26"/>
      <c r="G94" s="27"/>
      <c r="H94" s="28"/>
      <c r="K94" s="3" t="e">
        <f>VLOOKUP(F94,リスト!A:B,2,FALSE)</f>
        <v>#N/A</v>
      </c>
      <c r="L94" s="2" t="str">
        <f t="shared" si="1"/>
        <v/>
      </c>
    </row>
    <row r="95" spans="1:12" ht="50.1" customHeight="1">
      <c r="A95" s="1">
        <v>84</v>
      </c>
      <c r="B95" s="36" t="s">
        <v>19</v>
      </c>
      <c r="C95" s="5" t="s">
        <v>20</v>
      </c>
      <c r="D95" s="6" t="s">
        <v>156</v>
      </c>
      <c r="E95" s="1" t="s">
        <v>105</v>
      </c>
      <c r="F95" s="26"/>
      <c r="G95" s="27"/>
      <c r="H95" s="28"/>
      <c r="K95" s="3" t="e">
        <f>VLOOKUP(F95,リスト!A:B,2,FALSE)</f>
        <v>#N/A</v>
      </c>
      <c r="L95" s="2" t="str">
        <f t="shared" si="1"/>
        <v/>
      </c>
    </row>
    <row r="96" spans="1:12" ht="50.1" customHeight="1">
      <c r="A96" s="1">
        <v>85</v>
      </c>
      <c r="B96" s="37"/>
      <c r="C96" s="5" t="s">
        <v>119</v>
      </c>
      <c r="D96" s="6" t="s">
        <v>120</v>
      </c>
      <c r="E96" s="1" t="s">
        <v>107</v>
      </c>
      <c r="F96" s="26"/>
      <c r="G96" s="27"/>
      <c r="H96" s="28"/>
      <c r="K96" s="3" t="e">
        <f>VLOOKUP(F96,リスト!A:B,2,FALSE)</f>
        <v>#N/A</v>
      </c>
      <c r="L96" s="2" t="str">
        <f t="shared" si="1"/>
        <v/>
      </c>
    </row>
    <row r="97" spans="1:12" ht="50.1" customHeight="1">
      <c r="A97" s="1">
        <v>86</v>
      </c>
      <c r="B97" s="37"/>
      <c r="C97" s="5" t="s">
        <v>158</v>
      </c>
      <c r="D97" s="5" t="s">
        <v>159</v>
      </c>
      <c r="E97" s="1" t="s">
        <v>107</v>
      </c>
      <c r="F97" s="26"/>
      <c r="G97" s="27"/>
      <c r="H97" s="28"/>
      <c r="K97" s="3" t="e">
        <f>VLOOKUP(F97,リスト!A:B,2,FALSE)</f>
        <v>#N/A</v>
      </c>
      <c r="L97" s="2" t="str">
        <f t="shared" si="1"/>
        <v/>
      </c>
    </row>
    <row r="98" spans="1:12" ht="50.1" customHeight="1">
      <c r="A98" s="1">
        <v>87</v>
      </c>
      <c r="B98" s="37"/>
      <c r="C98" s="5" t="s">
        <v>21</v>
      </c>
      <c r="D98" s="6" t="s">
        <v>162</v>
      </c>
      <c r="E98" s="1" t="s">
        <v>105</v>
      </c>
      <c r="F98" s="26"/>
      <c r="G98" s="27"/>
      <c r="H98" s="28"/>
      <c r="K98" s="3" t="e">
        <f>VLOOKUP(F98,リスト!A:B,2,FALSE)</f>
        <v>#N/A</v>
      </c>
      <c r="L98" s="2" t="str">
        <f t="shared" si="1"/>
        <v/>
      </c>
    </row>
    <row r="99" spans="1:12" ht="50.1" customHeight="1">
      <c r="A99" s="1">
        <v>88</v>
      </c>
      <c r="B99" s="37"/>
      <c r="C99" s="5" t="s">
        <v>21</v>
      </c>
      <c r="D99" s="5" t="s">
        <v>160</v>
      </c>
      <c r="E99" s="1" t="s">
        <v>107</v>
      </c>
      <c r="F99" s="26"/>
      <c r="G99" s="27"/>
      <c r="H99" s="28"/>
      <c r="K99" s="3" t="e">
        <f>VLOOKUP(F99,リスト!A:B,2,FALSE)</f>
        <v>#N/A</v>
      </c>
      <c r="L99" s="2" t="str">
        <f t="shared" si="1"/>
        <v/>
      </c>
    </row>
    <row r="100" spans="1:12" ht="50.1" customHeight="1">
      <c r="A100" s="1">
        <v>89</v>
      </c>
      <c r="B100" s="37"/>
      <c r="C100" s="5" t="s">
        <v>28</v>
      </c>
      <c r="D100" s="5" t="s">
        <v>168</v>
      </c>
      <c r="E100" s="1" t="s">
        <v>105</v>
      </c>
      <c r="F100" s="26"/>
      <c r="G100" s="27"/>
      <c r="H100" s="28"/>
      <c r="K100" s="3" t="e">
        <f>VLOOKUP(F100,リスト!A:B,2,FALSE)</f>
        <v>#N/A</v>
      </c>
      <c r="L100" s="2" t="str">
        <f t="shared" si="1"/>
        <v/>
      </c>
    </row>
    <row r="101" spans="1:12" ht="50.1" customHeight="1">
      <c r="A101" s="1">
        <v>90</v>
      </c>
      <c r="B101" s="38"/>
      <c r="C101" s="5" t="s">
        <v>28</v>
      </c>
      <c r="D101" s="6" t="s">
        <v>75</v>
      </c>
      <c r="E101" s="1" t="s">
        <v>105</v>
      </c>
      <c r="F101" s="26"/>
      <c r="G101" s="27"/>
      <c r="H101" s="28"/>
      <c r="K101" s="3" t="e">
        <f>VLOOKUP(F101,リスト!A:B,2,FALSE)</f>
        <v>#N/A</v>
      </c>
      <c r="L101" s="2" t="str">
        <f t="shared" si="1"/>
        <v/>
      </c>
    </row>
    <row r="102" spans="1:12" ht="15.75" customHeight="1" thickBot="1">
      <c r="H102" s="17"/>
    </row>
    <row r="103" spans="1:12" ht="36" customHeight="1" thickBot="1">
      <c r="E103" s="25" t="str">
        <f>IFERROR(IF(F103=0,"無効",""),"")</f>
        <v/>
      </c>
      <c r="F103" s="21" t="str">
        <f>IFERROR(K11*L11,"")</f>
        <v/>
      </c>
      <c r="G103" s="20" t="s">
        <v>170</v>
      </c>
    </row>
  </sheetData>
  <sheetProtection password="ED51" sheet="1" objects="1" scenarios="1" formatRows="0"/>
  <mergeCells count="19">
    <mergeCell ref="D8:G8"/>
    <mergeCell ref="E3:H3"/>
    <mergeCell ref="F1:H1"/>
    <mergeCell ref="A2:H2"/>
    <mergeCell ref="D5:G5"/>
    <mergeCell ref="D6:G6"/>
    <mergeCell ref="D7:G7"/>
    <mergeCell ref="B17:B22"/>
    <mergeCell ref="B62:B70"/>
    <mergeCell ref="B71:B77"/>
    <mergeCell ref="A10:H10"/>
    <mergeCell ref="B12:B16"/>
    <mergeCell ref="B89:B91"/>
    <mergeCell ref="B92:B94"/>
    <mergeCell ref="B95:B101"/>
    <mergeCell ref="B23:B49"/>
    <mergeCell ref="B50:B61"/>
    <mergeCell ref="B84:B88"/>
    <mergeCell ref="B78:B83"/>
  </mergeCells>
  <phoneticPr fontId="2"/>
  <conditionalFormatting sqref="G12:H13 G15:H101">
    <cfRule type="expression" dxfId="7" priority="7" stopIfTrue="1">
      <formula>$F12="◎"</formula>
    </cfRule>
    <cfRule type="expression" dxfId="6" priority="8" stopIfTrue="1">
      <formula>$F12="×"</formula>
    </cfRule>
  </conditionalFormatting>
  <conditionalFormatting sqref="H12:H13 H15:H101">
    <cfRule type="expression" dxfId="5" priority="5" stopIfTrue="1">
      <formula>$F12="○"</formula>
    </cfRule>
  </conditionalFormatting>
  <conditionalFormatting sqref="G12:G13 G15:G101">
    <cfRule type="expression" dxfId="4" priority="6" stopIfTrue="1">
      <formula>$F12="△"</formula>
    </cfRule>
  </conditionalFormatting>
  <conditionalFormatting sqref="G14:H14">
    <cfRule type="expression" dxfId="3" priority="3" stopIfTrue="1">
      <formula>$F14="◎"</formula>
    </cfRule>
    <cfRule type="expression" dxfId="2" priority="4" stopIfTrue="1">
      <formula>$F14="×"</formula>
    </cfRule>
  </conditionalFormatting>
  <conditionalFormatting sqref="H14">
    <cfRule type="expression" dxfId="1" priority="1" stopIfTrue="1">
      <formula>$F14="○"</formula>
    </cfRule>
  </conditionalFormatting>
  <conditionalFormatting sqref="G14">
    <cfRule type="expression" dxfId="0" priority="2" stopIfTrue="1">
      <formula>$F14="△"</formula>
    </cfRule>
  </conditionalFormatting>
  <pageMargins left="0.59055118110236227" right="0.59055118110236227" top="0.59055118110236227" bottom="0.59055118110236227" header="0.39370078740157483" footer="0.39370078740157483"/>
  <pageSetup paperSize="9" scale="64" fitToHeight="0" orientation="landscape" r:id="rId1"/>
  <headerFooter alignWithMargins="0">
    <oddFooter>&amp;C&amp;P/&amp;N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リスト!$A$3:$A$6</xm:f>
          </x14:formula1>
          <xm:sqref>F12:F101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6"/>
  <sheetViews>
    <sheetView workbookViewId="0">
      <selection activeCell="G17" sqref="G17"/>
    </sheetView>
  </sheetViews>
  <sheetFormatPr defaultRowHeight="13.5"/>
  <cols>
    <col min="1" max="1" width="3.5" bestFit="1" customWidth="1"/>
    <col min="2" max="2" width="4.125" customWidth="1"/>
  </cols>
  <sheetData>
    <row r="3" spans="1:2" ht="14.25">
      <c r="A3" s="16" t="s">
        <v>97</v>
      </c>
      <c r="B3">
        <v>5</v>
      </c>
    </row>
    <row r="4" spans="1:2" ht="14.25">
      <c r="A4" s="16" t="s">
        <v>98</v>
      </c>
      <c r="B4">
        <v>3</v>
      </c>
    </row>
    <row r="5" spans="1:2" ht="14.25">
      <c r="A5" s="16" t="s">
        <v>99</v>
      </c>
      <c r="B5">
        <v>1</v>
      </c>
    </row>
    <row r="6" spans="1:2" ht="14.25">
      <c r="A6" s="16" t="s">
        <v>100</v>
      </c>
      <c r="B6">
        <v>0</v>
      </c>
    </row>
  </sheetData>
  <sheetProtection password="ED51"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システム機能要件一覧</vt:lpstr>
      <vt:lpstr>リスト</vt:lpstr>
      <vt:lpstr>システム機能要件一覧!Print_Area</vt:lpstr>
      <vt:lpstr>システム機能要件一覧!Print_Titles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h1msko</dc:creator>
  <cp:lastModifiedBy>木曽　智裕</cp:lastModifiedBy>
  <cp:lastPrinted>2026-04-22T05:48:00Z</cp:lastPrinted>
  <dcterms:created xsi:type="dcterms:W3CDTF">2007-01-10T09:44:08Z</dcterms:created>
  <dcterms:modified xsi:type="dcterms:W3CDTF">2026-04-30T05:21:40Z</dcterms:modified>
</cp:coreProperties>
</file>