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学校給食費公会計移行関係\02 給食費システムシステム関係\04 R9システム更新（R9~R13）\03 プロポーザル\04 ホームページ公募\"/>
    </mc:Choice>
  </mc:AlternateContent>
  <bookViews>
    <workbookView xWindow="-120" yWindow="-120" windowWidth="20730" windowHeight="11040"/>
  </bookViews>
  <sheets>
    <sheet name="システム帳票要件一覧" sheetId="3" r:id="rId1"/>
    <sheet name="リスト" sheetId="4" state="hidden" r:id="rId2"/>
  </sheets>
  <definedNames>
    <definedName name="_xlnm._FilterDatabase" localSheetId="0" hidden="1">システム帳票要件一覧!$A$11:$I$38</definedName>
    <definedName name="_xlnm.Print_Area" localSheetId="0">システム帳票要件一覧!$A$1:$I$40</definedName>
    <definedName name="_xlnm.Print_Titles" localSheetId="0">システム帳票要件一覧!$11:$11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3" l="1"/>
  <c r="L15" i="3"/>
  <c r="L16" i="3"/>
  <c r="L17" i="3"/>
  <c r="L18" i="3"/>
  <c r="L19" i="3"/>
  <c r="L20" i="3"/>
  <c r="L21" i="3"/>
  <c r="L22" i="3"/>
  <c r="L23" i="3"/>
  <c r="L24" i="3"/>
  <c r="L25" i="3"/>
  <c r="L26" i="3"/>
  <c r="L27" i="3"/>
  <c r="L28" i="3"/>
  <c r="L29" i="3"/>
  <c r="L30" i="3"/>
  <c r="L31" i="3"/>
  <c r="L32" i="3"/>
  <c r="L33" i="3"/>
  <c r="L34" i="3"/>
  <c r="L35" i="3"/>
  <c r="L36" i="3"/>
  <c r="L37" i="3"/>
  <c r="L38" i="3"/>
  <c r="L13" i="3"/>
  <c r="L12" i="3"/>
  <c r="G33" i="3"/>
  <c r="G16" i="3"/>
  <c r="G14" i="3"/>
  <c r="L11" i="3" l="1"/>
  <c r="M13" i="3"/>
  <c r="M14" i="3"/>
  <c r="M15" i="3"/>
  <c r="M16" i="3"/>
  <c r="M17" i="3"/>
  <c r="M18" i="3"/>
  <c r="M19" i="3"/>
  <c r="M20" i="3"/>
  <c r="M21" i="3"/>
  <c r="M22" i="3"/>
  <c r="M23" i="3"/>
  <c r="M24" i="3"/>
  <c r="M25" i="3"/>
  <c r="M26" i="3"/>
  <c r="M27" i="3"/>
  <c r="M28" i="3"/>
  <c r="M29" i="3"/>
  <c r="M30" i="3"/>
  <c r="M31" i="3"/>
  <c r="M32" i="3"/>
  <c r="M33" i="3"/>
  <c r="M34" i="3"/>
  <c r="M35" i="3"/>
  <c r="M36" i="3"/>
  <c r="M37" i="3"/>
  <c r="M38" i="3"/>
  <c r="M12" i="3"/>
  <c r="M11" i="3" l="1"/>
  <c r="K11" i="3"/>
  <c r="F40" i="3" l="1"/>
  <c r="E40" i="3" s="1"/>
</calcChain>
</file>

<file path=xl/sharedStrings.xml><?xml version="1.0" encoding="utf-8"?>
<sst xmlns="http://schemas.openxmlformats.org/spreadsheetml/2006/main" count="131" uniqueCount="102">
  <si>
    <t>項番</t>
  </si>
  <si>
    <t>帳票名</t>
  </si>
  <si>
    <t>帳票の利用目的、詳細</t>
  </si>
  <si>
    <t>対象月に係る生活保護対象者請求情報を出力すること。</t>
  </si>
  <si>
    <t>対象月に係る就学援助対象者請求情報を出力すること。</t>
  </si>
  <si>
    <t>公金振替の際に使用する特例金額抽出リストを出力すること。</t>
  </si>
  <si>
    <t>各月毎に、学校別の調定額一覧を出力すること。</t>
  </si>
  <si>
    <t>口座未登録者の一覧を出力すること</t>
  </si>
  <si>
    <t>保護者毎に出力し、督促する際の資料として利用する。また、児童生徒以外の未納者も出力する。</t>
  </si>
  <si>
    <t>決算用として、現年度分と過年度分の調定、収入、滞納、不納欠損、滞納繰越の件数および金額を集計する</t>
  </si>
  <si>
    <t>◎</t>
    <phoneticPr fontId="25"/>
  </si>
  <si>
    <t>　類似機能又はカスタマイズで対応可能</t>
    <phoneticPr fontId="25"/>
  </si>
  <si>
    <t>○</t>
    <phoneticPr fontId="25"/>
  </si>
  <si>
    <t>代替運用で対応可能</t>
    <rPh sb="0" eb="2">
      <t>ダイタイ</t>
    </rPh>
    <rPh sb="2" eb="4">
      <t>ウンヨウ</t>
    </rPh>
    <rPh sb="5" eb="7">
      <t>タイオウ</t>
    </rPh>
    <rPh sb="7" eb="9">
      <t>カノウ</t>
    </rPh>
    <phoneticPr fontId="25"/>
  </si>
  <si>
    <t>△</t>
    <phoneticPr fontId="25"/>
  </si>
  <si>
    <t>対応不可</t>
    <phoneticPr fontId="25"/>
  </si>
  <si>
    <t>×</t>
    <phoneticPr fontId="25"/>
  </si>
  <si>
    <t>必要性</t>
    <phoneticPr fontId="21"/>
  </si>
  <si>
    <t>学校、学年、年月ごとに学校行事や給食実施の予定を管理する一覧表（カレンダー）</t>
    <phoneticPr fontId="21"/>
  </si>
  <si>
    <t>・学校、学年、対象年月
・日付
・学校行事
・給食実施予定の有無</t>
    <phoneticPr fontId="21"/>
  </si>
  <si>
    <t>（秋田市　→　取扱金融機関）
・金融機関名
・費目（振替金名称）
・件数
・金額
・振替日
（取扱金融機関　→　統括店　→　秋田市）
・金融機関名
・費目（振替金名称）
・振替不能額（件数、金額）
・振替済額（件数、金額）
・振替日</t>
    <phoneticPr fontId="21"/>
  </si>
  <si>
    <r>
      <t xml:space="preserve">（当市指定様式、プレプリント用紙）
</t>
    </r>
    <r>
      <rPr>
        <sz val="12"/>
        <color theme="1"/>
        <rFont val="ＭＳ 明朝"/>
        <family val="1"/>
        <charset val="128"/>
      </rPr>
      <t>現金収納用の納付書。OCR印字あり。</t>
    </r>
    <phoneticPr fontId="21"/>
  </si>
  <si>
    <r>
      <t xml:space="preserve">（当市指定様式、プレプリント用紙）
</t>
    </r>
    <r>
      <rPr>
        <sz val="12"/>
        <color theme="1"/>
        <rFont val="ＭＳ 明朝"/>
        <family val="1"/>
        <charset val="128"/>
      </rPr>
      <t>口座振替不能の場合の現金収納用の納付書。OCR印字あり。</t>
    </r>
    <phoneticPr fontId="21"/>
  </si>
  <si>
    <t>上記の項番７ 現金収納用納付書に加えて、
・振替口座の情報(金融機関名等)
・振替不能理由
・納付者宛先住所(保護者)
・納付者氏名(保護者)</t>
    <phoneticPr fontId="21"/>
  </si>
  <si>
    <t>給食対象者の学校・学年別の一覧および合計人数。滞納の有無も確認する。現金納入など納付方法も確認する。</t>
    <phoneticPr fontId="21"/>
  </si>
  <si>
    <t>・対象年度
・学校コード
・学校名
・月毎の調定額
・各月毎の調定合計額
・出力日</t>
    <phoneticPr fontId="21"/>
  </si>
  <si>
    <t>・対象者情報
・口座情報
・保護者情報
・納入状況
・未納金額（月別および合計）
・折衝記録</t>
    <rPh sb="1" eb="4">
      <t>タイショウシャ</t>
    </rPh>
    <rPh sb="4" eb="6">
      <t>ジョウホウ</t>
    </rPh>
    <rPh sb="8" eb="10">
      <t>コウザ</t>
    </rPh>
    <rPh sb="10" eb="12">
      <t>ジョウホウ</t>
    </rPh>
    <rPh sb="14" eb="17">
      <t>ホゴシャ</t>
    </rPh>
    <rPh sb="17" eb="19">
      <t>ジョウホウ</t>
    </rPh>
    <rPh sb="21" eb="23">
      <t>ノウニュウ</t>
    </rPh>
    <rPh sb="23" eb="25">
      <t>ジョウキョウ</t>
    </rPh>
    <rPh sb="27" eb="29">
      <t>ミノウ</t>
    </rPh>
    <rPh sb="29" eb="31">
      <t>キンガク</t>
    </rPh>
    <rPh sb="32" eb="33">
      <t>ツキ</t>
    </rPh>
    <rPh sb="33" eb="34">
      <t>ベツ</t>
    </rPh>
    <rPh sb="37" eb="39">
      <t>ゴウケイ</t>
    </rPh>
    <rPh sb="42" eb="44">
      <t>セッショウ</t>
    </rPh>
    <rPh sb="44" eb="46">
      <t>キロク</t>
    </rPh>
    <phoneticPr fontId="21"/>
  </si>
  <si>
    <t>・現年度の調定、収入、還付未済、収入実績（収入－還付未済）、滞納、不納欠損、滞納繰越（滞納－不納欠損）の件数および金額
・過年度の調定、収入、還付未済、収入実績（収入－還付未済）、滞納、不納欠損、滞納繰越（滞納－不納欠損）の件数および金額</t>
    <phoneticPr fontId="21"/>
  </si>
  <si>
    <t>・収入日
・集計日
・納付方法(口座振替、現金収納、公金
振替など)
・件数
・納付金額</t>
    <phoneticPr fontId="21"/>
  </si>
  <si>
    <t>・収入月
・集計日
・納付方法(口座振替、現金収納、公金
振替など)
・件数
・納付金額</t>
    <phoneticPr fontId="21"/>
  </si>
  <si>
    <t>・宛先（住所、保護者氏名、対象者氏名）
・電子公印
・納付義務者（住所、氏名）
・学校、学年、対象者氏名
・年間の実施実績日数
・給食費の単価
・年度
・発行年月日
・月別の実績日数
・月別の調定実績額
・月別の納入済額
・月別の未納額
・月別の納付日
・合計欄
・当市が指定する文章</t>
    <phoneticPr fontId="21"/>
  </si>
  <si>
    <t>必須</t>
    <rPh sb="0" eb="2">
      <t>ヒッス</t>
    </rPh>
    <phoneticPr fontId="21"/>
  </si>
  <si>
    <t>（項番16 督促状に同じ）</t>
    <phoneticPr fontId="21"/>
  </si>
  <si>
    <t>システム帳票要件一覧</t>
    <rPh sb="4" eb="6">
      <t>チョウヒョウ</t>
    </rPh>
    <rPh sb="6" eb="8">
      <t>ヨウケン</t>
    </rPh>
    <rPh sb="8" eb="10">
      <t>イチラン</t>
    </rPh>
    <phoneticPr fontId="2"/>
  </si>
  <si>
    <r>
      <t xml:space="preserve">（当市指定様式）
</t>
    </r>
    <r>
      <rPr>
        <sz val="12"/>
        <color theme="1"/>
        <rFont val="ＭＳ 明朝"/>
        <family val="1"/>
        <charset val="128"/>
      </rPr>
      <t>年度末に給食実施実績数などを通知する</t>
    </r>
    <phoneticPr fontId="21"/>
  </si>
  <si>
    <t>要望</t>
    <rPh sb="0" eb="2">
      <t>ヨウボウ</t>
    </rPh>
    <phoneticPr fontId="21"/>
  </si>
  <si>
    <r>
      <t xml:space="preserve">（当市指定様式）
</t>
    </r>
    <r>
      <rPr>
        <sz val="12"/>
        <color theme="1"/>
        <rFont val="ＭＳ 明朝"/>
        <family val="1"/>
        <charset val="128"/>
      </rPr>
      <t>発注していた食数に変更が生じた場合に、物資安定供給業務受託者へ学校が提出する変更届。</t>
    </r>
    <phoneticPr fontId="21"/>
  </si>
  <si>
    <t>記載する項目等</t>
    <rPh sb="6" eb="7">
      <t>トウ</t>
    </rPh>
    <phoneticPr fontId="21"/>
  </si>
  <si>
    <t>対象月に係る減免対象者請求情報を出力すること。</t>
    <rPh sb="6" eb="8">
      <t>ゲンメン</t>
    </rPh>
    <phoneticPr fontId="21"/>
  </si>
  <si>
    <r>
      <rPr>
        <b/>
        <sz val="12"/>
        <color theme="1"/>
        <rFont val="ＭＳ 明朝"/>
        <family val="1"/>
        <charset val="128"/>
      </rPr>
      <t>（当市指定様式）</t>
    </r>
    <r>
      <rPr>
        <sz val="12"/>
        <color theme="1"/>
        <rFont val="ＭＳ 明朝"/>
        <family val="1"/>
        <charset val="128"/>
      </rPr>
      <t xml:space="preserve">
滞納者への納付等の督促</t>
    </r>
    <phoneticPr fontId="21"/>
  </si>
  <si>
    <r>
      <rPr>
        <b/>
        <sz val="12"/>
        <color theme="1"/>
        <rFont val="ＭＳ 明朝"/>
        <family val="1"/>
        <charset val="128"/>
      </rPr>
      <t>（当市指定様式）</t>
    </r>
    <r>
      <rPr>
        <sz val="12"/>
        <color theme="1"/>
        <rFont val="ＭＳ 明朝"/>
        <family val="1"/>
        <charset val="128"/>
      </rPr>
      <t xml:space="preserve">
滞納者への納付等の催告</t>
    </r>
    <phoneticPr fontId="21"/>
  </si>
  <si>
    <t>・年度(対象年度)
・費目
・口座番号
・通知書番号
・期別(対象年月)
・納付期限
・納付者氏名(保護者)
・ＯＣＲ
・給食費
・遅延損害金（遅延利息）
・合計金額
・主管課名</t>
    <phoneticPr fontId="21"/>
  </si>
  <si>
    <t>・合計欄
・未納者数、未納件数、未納額合計</t>
    <phoneticPr fontId="21"/>
  </si>
  <si>
    <t>学齢簿情報と給食費システムとの突合に係る不一致等のエラーがわかる一覧を出力すること。</t>
    <rPh sb="20" eb="23">
      <t>フイッチ</t>
    </rPh>
    <rPh sb="23" eb="24">
      <t>トウ</t>
    </rPh>
    <phoneticPr fontId="21"/>
  </si>
  <si>
    <t>・依頼日
・担当者名、電話番号（固定文字）
・振替指定日
・振替種類（固定文字：学校給食費）
・件数
・金額</t>
    <rPh sb="16" eb="18">
      <t>コテイ</t>
    </rPh>
    <rPh sb="18" eb="20">
      <t>モジ</t>
    </rPh>
    <rPh sb="35" eb="37">
      <t>コテイ</t>
    </rPh>
    <rPh sb="37" eb="39">
      <t>モジ</t>
    </rPh>
    <rPh sb="40" eb="42">
      <t>ガッコウ</t>
    </rPh>
    <rPh sb="42" eb="45">
      <t>キュウショクヒ</t>
    </rPh>
    <phoneticPr fontId="21"/>
  </si>
  <si>
    <t>・宛先（住所、保護者氏名、対象者氏名）
・電子公印
・未納金額[合計]
・年度(対象年度)
・費目
・通知書番号
・期別(対象年月)
・金額
・督促手数料</t>
    <phoneticPr fontId="21"/>
  </si>
  <si>
    <t>・保護者氏名
・対象者氏名
・学校、学年
・給食対象年月
・通知書番号
・調定金額
・納付金額
・未納金額</t>
    <phoneticPr fontId="21"/>
  </si>
  <si>
    <t>・調定年月
・学校、学年
・漢字氏名
・調定額
・減免額
・認定開始日、終了日</t>
    <rPh sb="7" eb="9">
      <t>ガッコウ</t>
    </rPh>
    <rPh sb="10" eb="12">
      <t>ガクネン</t>
    </rPh>
    <rPh sb="25" eb="27">
      <t>ゲンメン</t>
    </rPh>
    <rPh sb="27" eb="28">
      <t>ガク</t>
    </rPh>
    <phoneticPr fontId="21"/>
  </si>
  <si>
    <t>注：「必須」項目に×（対応不可）があった場合、その提案は無効とする。</t>
    <phoneticPr fontId="21"/>
  </si>
  <si>
    <t>対応
可否</t>
    <rPh sb="0" eb="2">
      <t>タイオウ</t>
    </rPh>
    <rPh sb="3" eb="5">
      <t>カヒ</t>
    </rPh>
    <phoneticPr fontId="26"/>
  </si>
  <si>
    <t>ｶｽﾀﾏｲｽﾞ費用
(単位：千円)</t>
    <rPh sb="7" eb="9">
      <t>ヒヨウ</t>
    </rPh>
    <rPh sb="11" eb="13">
      <t>タンイ</t>
    </rPh>
    <rPh sb="14" eb="16">
      <t>センエン</t>
    </rPh>
    <phoneticPr fontId="30"/>
  </si>
  <si>
    <t>代替運用内容</t>
    <rPh sb="0" eb="2">
      <t>ダイタイ</t>
    </rPh>
    <rPh sb="2" eb="4">
      <t>ウンヨウ</t>
    </rPh>
    <rPh sb="4" eb="6">
      <t>ナイヨウ</t>
    </rPh>
    <phoneticPr fontId="2"/>
  </si>
  <si>
    <t>（様式６）</t>
    <rPh sb="1" eb="3">
      <t>ヨウシキ</t>
    </rPh>
    <phoneticPr fontId="21"/>
  </si>
  <si>
    <r>
      <t xml:space="preserve">（当市指定様式）
</t>
    </r>
    <r>
      <rPr>
        <sz val="12"/>
        <rFont val="ＭＳ 明朝"/>
        <family val="1"/>
        <charset val="128"/>
      </rPr>
      <t>炊飯量や牛乳、パン、揚げ物の発注数等の発注数も自動的に反映されることとする。
※炊飯量は、各学年により、飯缶に入る量が異なる（1人あたりの量として、1,2年生は70g、3,4年生は80g、5,6年生は90g、中学生は110g、教職員は学校ごとの単位で任意のグラム数を発注できる。)。
※牛乳や、パンの発注数は、「その日の食数－その日のアレルギー登録（牛乳、パン）」で算出されることを想定している。
予備の揚げ物は、その日の学校全体の食数により、発注できる数が決まっている。食数が500以上なら5個等。</t>
    </r>
    <rPh sb="9" eb="11">
      <t>スイハン</t>
    </rPh>
    <rPh sb="11" eb="12">
      <t>リョウ</t>
    </rPh>
    <rPh sb="13" eb="15">
      <t>ギュウニュウ</t>
    </rPh>
    <rPh sb="19" eb="20">
      <t>ア</t>
    </rPh>
    <rPh sb="21" eb="22">
      <t>モノ</t>
    </rPh>
    <rPh sb="23" eb="26">
      <t>ハッチュウスウ</t>
    </rPh>
    <rPh sb="246" eb="248">
      <t>ショクスウ</t>
    </rPh>
    <rPh sb="252" eb="254">
      <t>イジョウ</t>
    </rPh>
    <rPh sb="257" eb="258">
      <t>コ</t>
    </rPh>
    <rPh sb="258" eb="259">
      <t>トウ</t>
    </rPh>
    <phoneticPr fontId="21"/>
  </si>
  <si>
    <t>・個人番号
・学校名
・所属
・特例（就援・生保）
・氏名
・認定期間
・月毎の特例負担額
・未還付額
・遡及還付
・特例負担額</t>
    <rPh sb="19" eb="20">
      <t>シュウ</t>
    </rPh>
    <rPh sb="20" eb="21">
      <t>エン</t>
    </rPh>
    <rPh sb="22" eb="24">
      <t>セイホ</t>
    </rPh>
    <phoneticPr fontId="21"/>
  </si>
  <si>
    <r>
      <t xml:space="preserve">（当市指定様式）
</t>
    </r>
    <r>
      <rPr>
        <sz val="12"/>
        <rFont val="ＭＳ 明朝"/>
        <family val="1"/>
        <charset val="128"/>
      </rPr>
      <t>変更後の食数、牛乳等の発注数も自動的に反映されることとする。
※数量の考え方は食数報告書と同じ。</t>
    </r>
    <rPh sb="9" eb="12">
      <t>ヘンコウゴ</t>
    </rPh>
    <rPh sb="13" eb="15">
      <t>ショクスウ</t>
    </rPh>
    <rPh sb="16" eb="17">
      <t>ギュウ</t>
    </rPh>
    <rPh sb="18" eb="19">
      <t>トウ</t>
    </rPh>
    <rPh sb="41" eb="43">
      <t>スウリョウ</t>
    </rPh>
    <rPh sb="44" eb="45">
      <t>カンガ</t>
    </rPh>
    <rPh sb="46" eb="47">
      <t>カタ</t>
    </rPh>
    <rPh sb="48" eb="50">
      <t>ショクスウ</t>
    </rPh>
    <rPh sb="50" eb="53">
      <t>ホウコクショ</t>
    </rPh>
    <rPh sb="54" eb="55">
      <t>オナ</t>
    </rPh>
    <phoneticPr fontId="21"/>
  </si>
  <si>
    <t>・変更前食数
・変更後食数
・変更後総数</t>
    <phoneticPr fontId="21"/>
  </si>
  <si>
    <t>出力
形式</t>
    <rPh sb="0" eb="2">
      <t>シュツリョク</t>
    </rPh>
    <rPh sb="3" eb="5">
      <t>ケイシキ</t>
    </rPh>
    <phoneticPr fontId="21"/>
  </si>
  <si>
    <t>金融機関への送付票</t>
    <phoneticPr fontId="21"/>
  </si>
  <si>
    <t>金融機関へ送付する依頼書を出力すること。</t>
    <phoneticPr fontId="21"/>
  </si>
  <si>
    <t>・対象者氏名
・学校、学年
・住所、電話番号
・保護者氏名
・準要保護
・要保護情報
・納付方法(口座振替、現金収納、公金振替など)
・滞納有無</t>
    <phoneticPr fontId="21"/>
  </si>
  <si>
    <r>
      <t xml:space="preserve">・住基個人番号
・給食費システム個人番号
・給食費システム生年月日
・給食費システム学校、学年
・給食費システム氏名
・給食費システム住所
・給食費システム保護者氏名
・学籍・就学援助システム学校、学年
・学籍・就学援助システム児童生徒氏名
・学籍・就学援助システム住所
・学籍・就学援助システム保護者
</t>
    </r>
    <r>
      <rPr>
        <sz val="12"/>
        <color rgb="FFFF0000"/>
        <rFont val="ＭＳ 明朝"/>
        <family val="1"/>
        <charset val="128"/>
      </rPr>
      <t>※</t>
    </r>
    <r>
      <rPr>
        <sz val="12"/>
        <rFont val="ＭＳ 明朝"/>
        <family val="1"/>
        <charset val="128"/>
      </rPr>
      <t>ただし、この項目を満たさなくとも、対象者ごとに突合時のエラー項目がわかれば可。</t>
    </r>
    <rPh sb="159" eb="161">
      <t>コウモク</t>
    </rPh>
    <rPh sb="162" eb="163">
      <t>ミ</t>
    </rPh>
    <rPh sb="170" eb="173">
      <t>タイショウシャ</t>
    </rPh>
    <rPh sb="176" eb="177">
      <t>トツ</t>
    </rPh>
    <rPh sb="177" eb="178">
      <t>ゴウ</t>
    </rPh>
    <rPh sb="178" eb="179">
      <t>ジ</t>
    </rPh>
    <rPh sb="183" eb="185">
      <t>コウモク</t>
    </rPh>
    <rPh sb="190" eb="191">
      <t>カ</t>
    </rPh>
    <phoneticPr fontId="21"/>
  </si>
  <si>
    <t>提出者</t>
    <rPh sb="0" eb="3">
      <t>テイシュツシャ</t>
    </rPh>
    <phoneticPr fontId="25"/>
  </si>
  <si>
    <t>配点</t>
    <rPh sb="0" eb="2">
      <t>ハイテン</t>
    </rPh>
    <phoneticPr fontId="30"/>
  </si>
  <si>
    <t>点</t>
    <rPh sb="0" eb="1">
      <t>テン</t>
    </rPh>
    <phoneticPr fontId="21"/>
  </si>
  <si>
    <t>標準対応可能</t>
    <phoneticPr fontId="25"/>
  </si>
  <si>
    <t>・漢字氏名
・調定額
・調定年月開始、終了
・学校、学年</t>
    <phoneticPr fontId="21"/>
  </si>
  <si>
    <t>・調定年月
・漢字氏名
・調定額
・認定開始日、終了日</t>
    <phoneticPr fontId="21"/>
  </si>
  <si>
    <t>・個人番号
・氏名
・年度
・学校名
・所属
・還付先金融機関
・給食有無</t>
    <phoneticPr fontId="21"/>
  </si>
  <si>
    <t>給食実施簿（単票）</t>
    <rPh sb="6" eb="8">
      <t>タンピョウ</t>
    </rPh>
    <phoneticPr fontId="21"/>
  </si>
  <si>
    <t>食数報告書（単票）</t>
    <rPh sb="6" eb="8">
      <t>タンピョウ</t>
    </rPh>
    <phoneticPr fontId="21"/>
  </si>
  <si>
    <t>配膳学級単位で出力する児童生徒等の給食対象となる者の日ごとの喫食状況の管理簿。給食費の算出の基礎となる。
アレルギー等一部喫食にも対応可能であることとする。</t>
    <rPh sb="0" eb="2">
      <t>ハイゼン</t>
    </rPh>
    <rPh sb="2" eb="4">
      <t>ガッキュウ</t>
    </rPh>
    <rPh sb="4" eb="6">
      <t>タンイ</t>
    </rPh>
    <rPh sb="7" eb="9">
      <t>シュツリョク</t>
    </rPh>
    <rPh sb="26" eb="27">
      <t>ヒ</t>
    </rPh>
    <phoneticPr fontId="21"/>
  </si>
  <si>
    <t>・作成日
・学校、学年、配膳学級、対象年月
・対象者氏名
・日付
・日毎の喫食数および欠食数の合計欄
・対象者毎の給食数、欠食数、徴収金額、アレルギー減額パターン
・喫食実績</t>
    <rPh sb="12" eb="14">
      <t>ハイゼン</t>
    </rPh>
    <rPh sb="14" eb="16">
      <t>ガッキュウ</t>
    </rPh>
    <phoneticPr fontId="21"/>
  </si>
  <si>
    <t>食数変更届（単票）</t>
    <rPh sb="6" eb="8">
      <t>タンピョウ</t>
    </rPh>
    <phoneticPr fontId="21"/>
  </si>
  <si>
    <t>学校行事一覧表（単票）</t>
    <rPh sb="8" eb="10">
      <t>タンピョウ</t>
    </rPh>
    <phoneticPr fontId="21"/>
  </si>
  <si>
    <t>口座振替依頼送付票（単票）</t>
    <rPh sb="10" eb="12">
      <t>タンピョウ</t>
    </rPh>
    <phoneticPr fontId="21"/>
  </si>
  <si>
    <t>ＦＡＸ送信票（マルチバンク統合型口座振替依頼書）（単票）</t>
    <rPh sb="25" eb="27">
      <t>タンピョウ</t>
    </rPh>
    <phoneticPr fontId="21"/>
  </si>
  <si>
    <t>現金収納用納付書（単票）</t>
    <rPh sb="9" eb="11">
      <t>タンピョウ</t>
    </rPh>
    <phoneticPr fontId="21"/>
  </si>
  <si>
    <t>口座振替不能通知書兼納付書（単票）</t>
    <rPh sb="14" eb="16">
      <t>タンピョウ</t>
    </rPh>
    <phoneticPr fontId="21"/>
  </si>
  <si>
    <t>給食対象者一覧表（表）</t>
    <rPh sb="9" eb="10">
      <t>ヒョウ</t>
    </rPh>
    <phoneticPr fontId="21"/>
  </si>
  <si>
    <t>生活保護対象者請求情報（表）</t>
    <rPh sb="12" eb="13">
      <t>ヒョウ</t>
    </rPh>
    <phoneticPr fontId="21"/>
  </si>
  <si>
    <t>就学援助対象者請求情報（表）</t>
    <rPh sb="12" eb="13">
      <t>ヒョウ</t>
    </rPh>
    <phoneticPr fontId="21"/>
  </si>
  <si>
    <t>減免対象者請求情報（表）</t>
    <rPh sb="0" eb="2">
      <t>ゲンメン</t>
    </rPh>
    <rPh sb="2" eb="5">
      <t>タイショウシャ</t>
    </rPh>
    <rPh sb="5" eb="7">
      <t>セイキュウ</t>
    </rPh>
    <rPh sb="7" eb="9">
      <t>ジョウホウ</t>
    </rPh>
    <rPh sb="10" eb="11">
      <t>ヒョウ</t>
    </rPh>
    <phoneticPr fontId="21"/>
  </si>
  <si>
    <t>特例対象金額抽出リスト（表）</t>
    <rPh sb="12" eb="13">
      <t>ヒョウ</t>
    </rPh>
    <phoneticPr fontId="21"/>
  </si>
  <si>
    <t>学校別調定額一覧表（表）</t>
    <rPh sb="10" eb="11">
      <t>ヒョウ</t>
    </rPh>
    <phoneticPr fontId="21"/>
  </si>
  <si>
    <t>口座未登録者リスト（表）</t>
    <rPh sb="10" eb="11">
      <t>ヒョウ</t>
    </rPh>
    <phoneticPr fontId="21"/>
  </si>
  <si>
    <t>学齢簿情報と給食費システムとの突合リスト（表）</t>
    <rPh sb="21" eb="22">
      <t>ヒョウ</t>
    </rPh>
    <phoneticPr fontId="21"/>
  </si>
  <si>
    <t>督促状（単票）</t>
    <rPh sb="4" eb="6">
      <t>タンピョウ</t>
    </rPh>
    <phoneticPr fontId="21"/>
  </si>
  <si>
    <t>催告書（単票）</t>
    <rPh sb="4" eb="6">
      <t>タンピョウ</t>
    </rPh>
    <phoneticPr fontId="21"/>
  </si>
  <si>
    <t>未納者一覧表（表）</t>
    <rPh sb="7" eb="8">
      <t>ヒョウ</t>
    </rPh>
    <phoneticPr fontId="21"/>
  </si>
  <si>
    <t>年度別集計表（単票）</t>
    <rPh sb="7" eb="9">
      <t>タンピョウ</t>
    </rPh>
    <phoneticPr fontId="21"/>
  </si>
  <si>
    <t>日計表（単票）</t>
    <rPh sb="4" eb="6">
      <t>タンピョウ</t>
    </rPh>
    <phoneticPr fontId="21"/>
  </si>
  <si>
    <t>月計表（単票）</t>
    <rPh sb="4" eb="6">
      <t>タンピョウ</t>
    </rPh>
    <phoneticPr fontId="21"/>
  </si>
  <si>
    <t>学校給食費納入済額通知書（単票）</t>
    <rPh sb="13" eb="15">
      <t>タンピョウ</t>
    </rPh>
    <phoneticPr fontId="21"/>
  </si>
  <si>
    <t>請求データの消込結果を納付種別（口座振替や現金収納等）毎に月次で確認する</t>
    <phoneticPr fontId="21"/>
  </si>
  <si>
    <t>請求データの消込結果を納付種別（口座振替や現金収納等）毎に日次で確認する</t>
    <phoneticPr fontId="21"/>
  </si>
  <si>
    <t>督促用個票（単票）</t>
    <rPh sb="6" eb="8">
      <t>タンピョウ</t>
    </rPh>
    <phoneticPr fontId="21"/>
  </si>
  <si>
    <t>折衝記録の個票</t>
    <phoneticPr fontId="21"/>
  </si>
  <si>
    <t>・学校
・校長名
・学年、配膳学級
・日、曜日
・担当者職、担当者氏名（記載欄のみあれば可）</t>
    <rPh sb="13" eb="15">
      <t>ハイゼン</t>
    </rPh>
    <rPh sb="36" eb="38">
      <t>キサイ</t>
    </rPh>
    <rPh sb="38" eb="39">
      <t>ラン</t>
    </rPh>
    <rPh sb="44" eb="45">
      <t>カ</t>
    </rPh>
    <phoneticPr fontId="21"/>
  </si>
  <si>
    <r>
      <t xml:space="preserve">（当市指定様式）
</t>
    </r>
    <r>
      <rPr>
        <sz val="12"/>
        <color theme="1"/>
        <rFont val="ＭＳ 明朝"/>
        <family val="1"/>
        <charset val="128"/>
      </rPr>
      <t>物資安定供給業務受託者へ学校が提出する学年・配膳学級別の日ごとの食数発注に係る報告書。</t>
    </r>
    <rPh sb="31" eb="33">
      <t>ハイゼン</t>
    </rPh>
    <phoneticPr fontId="21"/>
  </si>
  <si>
    <t>・学校
・校長名
・対象日、曜日
・学年、配膳学級
・変更前食数（記載欄のみあれば可）
・変更後食数（記載欄のみあれば可）
・変更後総数（記載欄のみあれば可）
・変更理由（記載欄のみあれば可）
・担当者職、担当者名（記載欄のみあれば可）</t>
    <rPh sb="21" eb="23">
      <t>ハイゼン</t>
    </rPh>
    <phoneticPr fontId="21"/>
  </si>
  <si>
    <t>・発注に係る入力欄（学年学級毎の発注数および合計欄、炊飯量、牛乳、パン、揚げ物の発注数および予備の揚げ物の個数）</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</si>
</sst>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1"/>
      <color theme="1"/>
      <name val="ＭＳ 明朝"/>
      <family val="1"/>
      <charset val="128"/>
    </font>
    <font>
      <b/>
      <sz val="12"/>
      <color theme="1"/>
      <name val="ＭＳ 明朝"/>
      <family val="1"/>
      <charset val="128"/>
    </font>
    <font>
      <sz val="6"/>
      <name val="游ゴシック"/>
      <family val="2"/>
      <charset val="128"/>
      <scheme val="minor"/>
    </font>
    <font>
      <sz val="16"/>
      <color theme="1"/>
      <name val="ＭＳ 明朝"/>
      <family val="1"/>
      <charset val="128"/>
    </font>
    <font>
      <sz val="18"/>
      <color theme="1"/>
      <name val="ＭＳ 明朝"/>
      <family val="1"/>
      <charset val="128"/>
    </font>
    <font>
      <sz val="12"/>
      <name val="ＭＳ 明朝"/>
      <family val="1"/>
      <charset val="128"/>
    </font>
    <font>
      <sz val="6"/>
      <name val="ＭＳ Ｐゴシック"/>
      <family val="3"/>
      <charset val="128"/>
    </font>
    <font>
      <sz val="6"/>
      <name val="ＭＳ Ｐゴシック"/>
      <family val="2"/>
      <charset val="128"/>
    </font>
    <font>
      <sz val="16"/>
      <name val="ＭＳ 明朝"/>
      <family val="1"/>
      <charset val="128"/>
    </font>
    <font>
      <sz val="11"/>
      <name val="ＭＳ 明朝"/>
      <family val="1"/>
      <charset val="128"/>
    </font>
    <font>
      <sz val="12"/>
      <color rgb="FFFF0000"/>
      <name val="ＭＳ 明朝"/>
      <family val="1"/>
      <charset val="128"/>
    </font>
    <font>
      <sz val="11"/>
      <name val="ＭＳ Ｐゴシック"/>
      <family val="3"/>
      <charset val="128"/>
    </font>
    <font>
      <b/>
      <sz val="12"/>
      <name val="ＭＳ 明朝"/>
      <family val="1"/>
      <charset val="128"/>
    </font>
    <font>
      <sz val="18"/>
      <name val="ＭＳ 明朝"/>
      <family val="1"/>
      <charset val="128"/>
    </font>
    <font>
      <sz val="14"/>
      <name val="ＭＳ 明朝"/>
      <family val="1"/>
      <charset val="128"/>
    </font>
    <font>
      <sz val="16"/>
      <color rgb="FFFF0000"/>
      <name val="HG創英角ｺﾞｼｯｸUB"/>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cellStyleXfs>
  <cellXfs count="61">
    <xf numFmtId="0" fontId="0" fillId="0" borderId="0" xfId="0">
      <alignment vertical="center"/>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18" fillId="33" borderId="10" xfId="0" applyFont="1" applyFill="1" applyBorder="1" applyAlignment="1">
      <alignment horizontal="center" vertical="center" wrapText="1"/>
    </xf>
    <xf numFmtId="0" fontId="18" fillId="0" borderId="10" xfId="0" applyFont="1" applyBorder="1" applyAlignment="1">
      <alignment horizontal="justify" vertical="top" wrapText="1"/>
    </xf>
    <xf numFmtId="0" fontId="20" fillId="0" borderId="10" xfId="0" applyFont="1" applyBorder="1" applyAlignment="1">
      <alignment horizontal="justify" vertical="top" wrapText="1"/>
    </xf>
    <xf numFmtId="0" fontId="18" fillId="0" borderId="10" xfId="0" applyFont="1" applyBorder="1" applyAlignment="1">
      <alignment vertical="top" wrapText="1"/>
    </xf>
    <xf numFmtId="0" fontId="24" fillId="0" borderId="0" xfId="0" applyFont="1" applyAlignment="1">
      <alignment vertical="top" wrapText="1"/>
    </xf>
    <xf numFmtId="0" fontId="24" fillId="0" borderId="0" xfId="0" applyFont="1" applyAlignment="1">
      <alignment horizontal="right" vertical="center"/>
    </xf>
    <xf numFmtId="0" fontId="28" fillId="33" borderId="10" xfId="0" applyFont="1" applyFill="1" applyBorder="1" applyAlignment="1">
      <alignment horizontal="center" vertical="center"/>
    </xf>
    <xf numFmtId="0" fontId="19" fillId="0" borderId="0" xfId="0" applyFont="1" applyAlignment="1">
      <alignment vertical="center"/>
    </xf>
    <xf numFmtId="0" fontId="22" fillId="0" borderId="0" xfId="0" applyFont="1" applyAlignment="1">
      <alignment horizontal="right" vertical="center" wrapText="1"/>
    </xf>
    <xf numFmtId="0" fontId="24" fillId="0" borderId="10" xfId="0" applyFont="1" applyBorder="1" applyAlignment="1">
      <alignment vertical="top" wrapText="1"/>
    </xf>
    <xf numFmtId="0" fontId="18" fillId="0" borderId="10" xfId="0" applyFont="1" applyFill="1" applyBorder="1" applyAlignment="1">
      <alignment horizontal="justify" vertical="top" wrapText="1"/>
    </xf>
    <xf numFmtId="0" fontId="24" fillId="0" borderId="10" xfId="0" applyFont="1" applyFill="1" applyBorder="1" applyAlignment="1">
      <alignment horizontal="justify" vertical="top" wrapText="1"/>
    </xf>
    <xf numFmtId="0" fontId="18" fillId="0" borderId="10" xfId="0" applyFont="1" applyFill="1" applyBorder="1" applyAlignment="1">
      <alignment vertical="top" wrapText="1"/>
    </xf>
    <xf numFmtId="0" fontId="18" fillId="0" borderId="12" xfId="0" applyFont="1" applyBorder="1" applyAlignment="1">
      <alignment vertical="top" wrapText="1"/>
    </xf>
    <xf numFmtId="0" fontId="18" fillId="0" borderId="11" xfId="0" applyFont="1" applyBorder="1" applyAlignment="1">
      <alignment vertical="top" wrapText="1"/>
    </xf>
    <xf numFmtId="0" fontId="20" fillId="0" borderId="10" xfId="0" applyFont="1" applyFill="1" applyBorder="1" applyAlignment="1">
      <alignment horizontal="justify" vertical="top" wrapText="1"/>
    </xf>
    <xf numFmtId="0" fontId="24" fillId="33" borderId="10"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31" fillId="0" borderId="10" xfId="0" applyFont="1" applyFill="1" applyBorder="1" applyAlignment="1">
      <alignment horizontal="justify" vertical="top" wrapText="1"/>
    </xf>
    <xf numFmtId="0" fontId="24" fillId="0" borderId="10" xfId="0" applyFont="1" applyFill="1" applyBorder="1" applyAlignment="1">
      <alignment vertical="top" wrapText="1"/>
    </xf>
    <xf numFmtId="0" fontId="29" fillId="0" borderId="0" xfId="0" applyFont="1" applyBorder="1" applyAlignment="1">
      <alignment vertical="center" wrapText="1"/>
    </xf>
    <xf numFmtId="0" fontId="24" fillId="0" borderId="12" xfId="0" applyFont="1" applyBorder="1" applyAlignment="1">
      <alignment vertical="top" wrapText="1"/>
    </xf>
    <xf numFmtId="0" fontId="24" fillId="0" borderId="11" xfId="0" applyFont="1" applyBorder="1" applyAlignment="1">
      <alignment vertical="top" wrapText="1"/>
    </xf>
    <xf numFmtId="0" fontId="18" fillId="0" borderId="10" xfId="0" applyFont="1" applyBorder="1" applyAlignment="1">
      <alignment horizontal="center" vertical="top"/>
    </xf>
    <xf numFmtId="0" fontId="32" fillId="0" borderId="0" xfId="0" applyFont="1" applyBorder="1" applyAlignment="1">
      <alignment horizontal="center" vertical="center" wrapText="1"/>
    </xf>
    <xf numFmtId="0" fontId="33" fillId="0" borderId="0" xfId="0" applyFont="1" applyBorder="1" applyAlignment="1">
      <alignment horizontal="right" vertical="center" wrapText="1"/>
    </xf>
    <xf numFmtId="0" fontId="33" fillId="0" borderId="0" xfId="0" applyFont="1" applyBorder="1" applyAlignment="1">
      <alignment horizontal="center" vertical="center" wrapText="1"/>
    </xf>
    <xf numFmtId="0" fontId="24" fillId="0" borderId="0" xfId="42" applyFont="1" applyBorder="1" applyAlignment="1">
      <alignment horizontal="left" vertical="center" wrapText="1"/>
    </xf>
    <xf numFmtId="0" fontId="30" fillId="0" borderId="0" xfId="42"/>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vertical="top"/>
    </xf>
    <xf numFmtId="0" fontId="19" fillId="0" borderId="0" xfId="0" applyFont="1" applyAlignment="1">
      <alignment horizontal="center" vertical="center"/>
    </xf>
    <xf numFmtId="0" fontId="22" fillId="0" borderId="0" xfId="0" applyFont="1" applyAlignment="1">
      <alignment vertical="center"/>
    </xf>
    <xf numFmtId="0" fontId="28" fillId="0" borderId="10" xfId="0" applyFont="1" applyFill="1" applyBorder="1" applyAlignment="1">
      <alignment horizontal="center" vertical="center" wrapText="1"/>
    </xf>
    <xf numFmtId="0" fontId="19" fillId="0" borderId="0" xfId="0" applyFont="1" applyBorder="1">
      <alignment vertical="center"/>
    </xf>
    <xf numFmtId="0" fontId="19" fillId="0" borderId="10" xfId="0" applyFont="1" applyBorder="1" applyAlignment="1">
      <alignment horizontal="center" vertical="center"/>
    </xf>
    <xf numFmtId="0" fontId="28" fillId="0" borderId="10" xfId="0" applyFont="1" applyFill="1" applyBorder="1" applyAlignment="1">
      <alignment horizontal="center" vertical="center"/>
    </xf>
    <xf numFmtId="0" fontId="28" fillId="0" borderId="10" xfId="0" applyFont="1" applyBorder="1" applyAlignment="1">
      <alignment horizontal="center" vertical="center"/>
    </xf>
    <xf numFmtId="0" fontId="19" fillId="0" borderId="10" xfId="0" applyFont="1" applyFill="1" applyBorder="1" applyAlignment="1">
      <alignment horizontal="center" vertical="center"/>
    </xf>
    <xf numFmtId="0" fontId="28" fillId="0" borderId="0" xfId="0" applyFont="1" applyBorder="1">
      <alignment vertical="center"/>
    </xf>
    <xf numFmtId="0" fontId="19" fillId="0" borderId="0" xfId="0" applyFont="1" applyBorder="1" applyAlignment="1">
      <alignment vertical="center" wrapText="1"/>
    </xf>
    <xf numFmtId="0" fontId="19" fillId="0" borderId="0" xfId="0" applyFont="1" applyBorder="1" applyAlignment="1">
      <alignment vertical="top"/>
    </xf>
    <xf numFmtId="0" fontId="1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14" xfId="0" applyFont="1" applyBorder="1" applyAlignment="1">
      <alignment horizontal="center" vertical="center"/>
    </xf>
    <xf numFmtId="0" fontId="18" fillId="0" borderId="0" xfId="0" applyFont="1" applyBorder="1" applyAlignment="1">
      <alignment horizontal="left" vertical="center"/>
    </xf>
    <xf numFmtId="0" fontId="22" fillId="0" borderId="0" xfId="0" applyFont="1" applyAlignment="1">
      <alignment horizontal="center" vertical="center"/>
    </xf>
    <xf numFmtId="0" fontId="34" fillId="0" borderId="0" xfId="0" applyFont="1" applyBorder="1" applyAlignment="1">
      <alignment horizontal="center" vertical="center"/>
    </xf>
    <xf numFmtId="0" fontId="27" fillId="0" borderId="10" xfId="0" applyFont="1" applyBorder="1" applyAlignment="1" applyProtection="1">
      <alignment horizontal="center" vertical="center" wrapText="1"/>
      <protection locked="0"/>
    </xf>
    <xf numFmtId="0" fontId="19" fillId="0" borderId="10" xfId="0" applyFont="1" applyBorder="1" applyProtection="1">
      <alignment vertical="center"/>
      <protection locked="0"/>
    </xf>
    <xf numFmtId="0" fontId="22" fillId="0" borderId="10"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8" fillId="0" borderId="10" xfId="0" applyFont="1" applyBorder="1" applyProtection="1">
      <alignment vertical="center"/>
      <protection locked="0"/>
    </xf>
    <xf numFmtId="0" fontId="23" fillId="0" borderId="0" xfId="0" applyFont="1" applyAlignment="1">
      <alignment horizontal="center" vertical="center" wrapText="1"/>
    </xf>
    <xf numFmtId="0" fontId="29" fillId="0" borderId="0" xfId="0" applyFont="1" applyBorder="1" applyAlignment="1">
      <alignment horizontal="left" vertical="center" wrapText="1" indent="4"/>
    </xf>
    <xf numFmtId="0" fontId="33" fillId="0" borderId="13" xfId="0" applyFont="1" applyBorder="1" applyAlignment="1" applyProtection="1">
      <alignment horizontal="center" vertical="center"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view="pageBreakPreview" zoomScale="80" zoomScaleNormal="100" zoomScaleSheetLayoutView="80" workbookViewId="0">
      <selection activeCell="E3" sqref="E3:I3"/>
    </sheetView>
  </sheetViews>
  <sheetFormatPr defaultRowHeight="18.75" x14ac:dyDescent="0.4"/>
  <cols>
    <col min="1" max="1" width="6" style="33" customWidth="1"/>
    <col min="2" max="2" width="25.75" style="34" customWidth="1"/>
    <col min="3" max="3" width="43" style="33" customWidth="1"/>
    <col min="4" max="4" width="40.125" style="35" customWidth="1"/>
    <col min="5" max="5" width="9" style="36"/>
    <col min="6" max="7" width="9" style="51"/>
    <col min="8" max="8" width="14.125" style="51" customWidth="1"/>
    <col min="9" max="9" width="21.625" style="33" customWidth="1"/>
    <col min="10" max="13" width="0" style="33" hidden="1" customWidth="1"/>
    <col min="14" max="16384" width="9" style="33"/>
  </cols>
  <sheetData>
    <row r="1" spans="1:13" ht="25.5" customHeight="1" x14ac:dyDescent="0.4">
      <c r="F1" s="37"/>
      <c r="G1" s="37"/>
      <c r="H1" s="37"/>
      <c r="I1" s="12" t="s">
        <v>52</v>
      </c>
    </row>
    <row r="2" spans="1:13" ht="30" customHeight="1" x14ac:dyDescent="0.4">
      <c r="A2" s="58" t="s">
        <v>33</v>
      </c>
      <c r="B2" s="58"/>
      <c r="C2" s="58"/>
      <c r="D2" s="58"/>
      <c r="E2" s="58"/>
      <c r="F2" s="58"/>
      <c r="G2" s="58"/>
      <c r="H2" s="58"/>
      <c r="I2" s="58"/>
    </row>
    <row r="3" spans="1:13" s="3" customFormat="1" ht="33" customHeight="1" thickBot="1" x14ac:dyDescent="0.45">
      <c r="A3" s="28"/>
      <c r="B3" s="28"/>
      <c r="C3" s="28"/>
      <c r="D3" s="29" t="s">
        <v>62</v>
      </c>
      <c r="E3" s="60"/>
      <c r="F3" s="60"/>
      <c r="G3" s="60"/>
      <c r="H3" s="60"/>
      <c r="I3" s="60"/>
    </row>
    <row r="4" spans="1:13" s="3" customFormat="1" ht="17.25" customHeight="1" thickTop="1" x14ac:dyDescent="0.4">
      <c r="A4" s="28"/>
      <c r="B4" s="28"/>
      <c r="C4" s="28"/>
      <c r="D4" s="29"/>
      <c r="E4" s="30"/>
      <c r="F4" s="30"/>
      <c r="G4" s="30"/>
      <c r="H4" s="30"/>
      <c r="I4" s="1"/>
    </row>
    <row r="5" spans="1:13" s="3" customFormat="1" ht="14.25" x14ac:dyDescent="0.4">
      <c r="A5" s="1"/>
      <c r="D5" s="8"/>
      <c r="E5" s="1"/>
      <c r="H5" s="9" t="s">
        <v>65</v>
      </c>
      <c r="I5" s="2" t="s">
        <v>10</v>
      </c>
    </row>
    <row r="6" spans="1:13" s="3" customFormat="1" ht="14.25" customHeight="1" x14ac:dyDescent="0.4">
      <c r="A6" s="1"/>
      <c r="D6" s="8"/>
      <c r="E6" s="1"/>
      <c r="H6" s="9" t="s">
        <v>11</v>
      </c>
      <c r="I6" s="2" t="s">
        <v>12</v>
      </c>
    </row>
    <row r="7" spans="1:13" s="3" customFormat="1" ht="14.25" x14ac:dyDescent="0.4">
      <c r="A7" s="1"/>
      <c r="D7" s="8"/>
      <c r="E7" s="1"/>
      <c r="H7" s="9" t="s">
        <v>13</v>
      </c>
      <c r="I7" s="2" t="s">
        <v>14</v>
      </c>
    </row>
    <row r="8" spans="1:13" s="3" customFormat="1" ht="14.25" x14ac:dyDescent="0.4">
      <c r="A8" s="1"/>
      <c r="D8" s="8"/>
      <c r="E8" s="1"/>
      <c r="H8" s="9" t="s">
        <v>15</v>
      </c>
      <c r="I8" s="2" t="s">
        <v>16</v>
      </c>
    </row>
    <row r="9" spans="1:13" s="3" customFormat="1" ht="14.25" x14ac:dyDescent="0.4">
      <c r="A9" s="1"/>
      <c r="D9" s="8"/>
      <c r="E9" s="1"/>
      <c r="F9" s="9"/>
      <c r="G9" s="9"/>
      <c r="H9" s="9"/>
      <c r="I9" s="2"/>
    </row>
    <row r="10" spans="1:13" ht="22.5" customHeight="1" x14ac:dyDescent="0.4">
      <c r="B10" s="24"/>
      <c r="C10" s="24"/>
      <c r="D10" s="59" t="s">
        <v>48</v>
      </c>
      <c r="E10" s="59"/>
      <c r="F10" s="59"/>
      <c r="G10" s="59"/>
      <c r="H10" s="59"/>
      <c r="I10" s="59"/>
    </row>
    <row r="11" spans="1:13" s="11" customFormat="1" ht="39" customHeight="1" x14ac:dyDescent="0.4">
      <c r="A11" s="4" t="s">
        <v>0</v>
      </c>
      <c r="B11" s="4" t="s">
        <v>1</v>
      </c>
      <c r="C11" s="4" t="s">
        <v>2</v>
      </c>
      <c r="D11" s="4" t="s">
        <v>37</v>
      </c>
      <c r="E11" s="4" t="s">
        <v>17</v>
      </c>
      <c r="F11" s="20" t="s">
        <v>49</v>
      </c>
      <c r="G11" s="4" t="s">
        <v>57</v>
      </c>
      <c r="H11" s="21" t="s">
        <v>50</v>
      </c>
      <c r="I11" s="10" t="s">
        <v>51</v>
      </c>
      <c r="J11" s="1" t="s">
        <v>63</v>
      </c>
      <c r="K11" s="1">
        <f>MAX(A:A)*5*2</f>
        <v>270</v>
      </c>
      <c r="L11" s="1" t="e">
        <f>SUM(L12:L38)</f>
        <v>#N/A</v>
      </c>
      <c r="M11" s="11">
        <f>IF(COUNTIF(M12:M38,"無効")&gt;0,0,1)</f>
        <v>1</v>
      </c>
    </row>
    <row r="12" spans="1:13" s="39" customFormat="1" ht="124.5" customHeight="1" x14ac:dyDescent="0.4">
      <c r="A12" s="27">
        <v>1</v>
      </c>
      <c r="B12" s="7" t="s">
        <v>69</v>
      </c>
      <c r="C12" s="14" t="s">
        <v>71</v>
      </c>
      <c r="D12" s="5" t="s">
        <v>72</v>
      </c>
      <c r="E12" s="38" t="s">
        <v>31</v>
      </c>
      <c r="F12" s="53"/>
      <c r="G12" s="53"/>
      <c r="H12" s="53"/>
      <c r="I12" s="54"/>
      <c r="L12" s="39" t="e">
        <f>VLOOKUP(F12,リスト!A:B,2,FALSE)</f>
        <v>#N/A</v>
      </c>
      <c r="M12" s="47" t="str">
        <f>IF(E12="必須",IF(F12="×","無効",""),"")</f>
        <v/>
      </c>
    </row>
    <row r="13" spans="1:13" s="39" customFormat="1" ht="93.75" customHeight="1" x14ac:dyDescent="0.4">
      <c r="A13" s="27">
        <v>2</v>
      </c>
      <c r="B13" s="17" t="s">
        <v>70</v>
      </c>
      <c r="C13" s="19" t="s">
        <v>99</v>
      </c>
      <c r="D13" s="15" t="s">
        <v>98</v>
      </c>
      <c r="E13" s="40" t="s">
        <v>31</v>
      </c>
      <c r="F13" s="53"/>
      <c r="G13" s="53"/>
      <c r="H13" s="53"/>
      <c r="I13" s="54"/>
      <c r="L13" s="39" t="e">
        <f>VLOOKUP(F13,リスト!A:B,2,FALSE)</f>
        <v>#N/A</v>
      </c>
      <c r="M13" s="47" t="str">
        <f t="shared" ref="M13:M38" si="0">IF(E13="必須",IF(F13="×","無効",""),"")</f>
        <v/>
      </c>
    </row>
    <row r="14" spans="1:13" s="39" customFormat="1" ht="220.5" customHeight="1" x14ac:dyDescent="0.4">
      <c r="A14" s="27">
        <v>3</v>
      </c>
      <c r="B14" s="18"/>
      <c r="C14" s="22" t="s">
        <v>53</v>
      </c>
      <c r="D14" s="15" t="s">
        <v>101</v>
      </c>
      <c r="E14" s="41" t="s">
        <v>35</v>
      </c>
      <c r="F14" s="53"/>
      <c r="G14" s="53" t="str">
        <f>IF(G13="","",G13)</f>
        <v/>
      </c>
      <c r="H14" s="55"/>
      <c r="I14" s="54"/>
      <c r="L14" s="39" t="e">
        <f>VLOOKUP(F14,リスト!A:B,2,FALSE)</f>
        <v>#N/A</v>
      </c>
      <c r="M14" s="47" t="str">
        <f t="shared" si="0"/>
        <v/>
      </c>
    </row>
    <row r="15" spans="1:13" s="39" customFormat="1" ht="153" customHeight="1" x14ac:dyDescent="0.4">
      <c r="A15" s="27">
        <v>4</v>
      </c>
      <c r="B15" s="17" t="s">
        <v>73</v>
      </c>
      <c r="C15" s="6" t="s">
        <v>36</v>
      </c>
      <c r="D15" s="15" t="s">
        <v>100</v>
      </c>
      <c r="E15" s="42" t="s">
        <v>31</v>
      </c>
      <c r="F15" s="53"/>
      <c r="G15" s="53"/>
      <c r="H15" s="55"/>
      <c r="I15" s="54"/>
      <c r="L15" s="39" t="e">
        <f>VLOOKUP(F15,リスト!A:B,2,FALSE)</f>
        <v>#N/A</v>
      </c>
      <c r="M15" s="47" t="str">
        <f t="shared" si="0"/>
        <v/>
      </c>
    </row>
    <row r="16" spans="1:13" s="39" customFormat="1" ht="67.5" customHeight="1" x14ac:dyDescent="0.4">
      <c r="A16" s="27">
        <v>5</v>
      </c>
      <c r="B16" s="18"/>
      <c r="C16" s="22" t="s">
        <v>55</v>
      </c>
      <c r="D16" s="15" t="s">
        <v>56</v>
      </c>
      <c r="E16" s="41" t="s">
        <v>35</v>
      </c>
      <c r="F16" s="53"/>
      <c r="G16" s="53" t="str">
        <f>IF(G15="","",G15)</f>
        <v/>
      </c>
      <c r="H16" s="55"/>
      <c r="I16" s="54"/>
      <c r="L16" s="39" t="e">
        <f>VLOOKUP(F16,リスト!A:B,2,FALSE)</f>
        <v>#N/A</v>
      </c>
      <c r="M16" s="47" t="str">
        <f t="shared" si="0"/>
        <v/>
      </c>
    </row>
    <row r="17" spans="1:13" s="39" customFormat="1" ht="67.5" customHeight="1" x14ac:dyDescent="0.4">
      <c r="A17" s="27">
        <v>6</v>
      </c>
      <c r="B17" s="7" t="s">
        <v>74</v>
      </c>
      <c r="C17" s="7" t="s">
        <v>18</v>
      </c>
      <c r="D17" s="5" t="s">
        <v>19</v>
      </c>
      <c r="E17" s="40" t="s">
        <v>31</v>
      </c>
      <c r="F17" s="53"/>
      <c r="G17" s="53"/>
      <c r="H17" s="55"/>
      <c r="I17" s="54"/>
      <c r="L17" s="39" t="e">
        <f>VLOOKUP(F17,リスト!A:B,2,FALSE)</f>
        <v>#N/A</v>
      </c>
      <c r="M17" s="47" t="str">
        <f t="shared" si="0"/>
        <v/>
      </c>
    </row>
    <row r="18" spans="1:13" s="39" customFormat="1" ht="195" customHeight="1" x14ac:dyDescent="0.4">
      <c r="A18" s="27">
        <v>7</v>
      </c>
      <c r="B18" s="7" t="s">
        <v>75</v>
      </c>
      <c r="C18" s="14" t="s">
        <v>58</v>
      </c>
      <c r="D18" s="5" t="s">
        <v>20</v>
      </c>
      <c r="E18" s="43" t="s">
        <v>31</v>
      </c>
      <c r="F18" s="53"/>
      <c r="G18" s="53"/>
      <c r="H18" s="55"/>
      <c r="I18" s="54"/>
      <c r="L18" s="39" t="e">
        <f>VLOOKUP(F18,リスト!A:B,2,FALSE)</f>
        <v>#N/A</v>
      </c>
      <c r="M18" s="47" t="str">
        <f t="shared" si="0"/>
        <v/>
      </c>
    </row>
    <row r="19" spans="1:13" s="39" customFormat="1" ht="93" customHeight="1" x14ac:dyDescent="0.4">
      <c r="A19" s="27">
        <v>8</v>
      </c>
      <c r="B19" s="7" t="s">
        <v>76</v>
      </c>
      <c r="C19" s="14" t="s">
        <v>59</v>
      </c>
      <c r="D19" s="15" t="s">
        <v>44</v>
      </c>
      <c r="E19" s="43" t="s">
        <v>31</v>
      </c>
      <c r="F19" s="53"/>
      <c r="G19" s="53"/>
      <c r="H19" s="55"/>
      <c r="I19" s="54"/>
      <c r="L19" s="39" t="e">
        <f>VLOOKUP(F19,リスト!A:B,2,FALSE)</f>
        <v>#N/A</v>
      </c>
      <c r="M19" s="47" t="str">
        <f t="shared" si="0"/>
        <v/>
      </c>
    </row>
    <row r="20" spans="1:13" s="39" customFormat="1" ht="181.5" customHeight="1" x14ac:dyDescent="0.4">
      <c r="A20" s="27">
        <v>9</v>
      </c>
      <c r="B20" s="7" t="s">
        <v>77</v>
      </c>
      <c r="C20" s="6" t="s">
        <v>21</v>
      </c>
      <c r="D20" s="5" t="s">
        <v>41</v>
      </c>
      <c r="E20" s="40" t="s">
        <v>31</v>
      </c>
      <c r="F20" s="53"/>
      <c r="G20" s="53"/>
      <c r="H20" s="55"/>
      <c r="I20" s="54"/>
      <c r="L20" s="39" t="e">
        <f>VLOOKUP(F20,リスト!A:B,2,FALSE)</f>
        <v>#N/A</v>
      </c>
      <c r="M20" s="47" t="str">
        <f t="shared" si="0"/>
        <v/>
      </c>
    </row>
    <row r="21" spans="1:13" s="39" customFormat="1" ht="93" customHeight="1" x14ac:dyDescent="0.4">
      <c r="A21" s="27">
        <v>10</v>
      </c>
      <c r="B21" s="7" t="s">
        <v>78</v>
      </c>
      <c r="C21" s="6" t="s">
        <v>22</v>
      </c>
      <c r="D21" s="5" t="s">
        <v>23</v>
      </c>
      <c r="E21" s="40" t="s">
        <v>31</v>
      </c>
      <c r="F21" s="53"/>
      <c r="G21" s="53"/>
      <c r="H21" s="55"/>
      <c r="I21" s="54"/>
      <c r="L21" s="39" t="e">
        <f>VLOOKUP(F21,リスト!A:B,2,FALSE)</f>
        <v>#N/A</v>
      </c>
      <c r="M21" s="47" t="str">
        <f t="shared" si="0"/>
        <v/>
      </c>
    </row>
    <row r="22" spans="1:13" s="39" customFormat="1" ht="138" customHeight="1" x14ac:dyDescent="0.4">
      <c r="A22" s="27">
        <v>11</v>
      </c>
      <c r="B22" s="7" t="s">
        <v>79</v>
      </c>
      <c r="C22" s="16" t="s">
        <v>24</v>
      </c>
      <c r="D22" s="5" t="s">
        <v>60</v>
      </c>
      <c r="E22" s="40" t="s">
        <v>31</v>
      </c>
      <c r="F22" s="53"/>
      <c r="G22" s="53"/>
      <c r="H22" s="55"/>
      <c r="I22" s="54"/>
      <c r="L22" s="39" t="e">
        <f>VLOOKUP(F22,リスト!A:B,2,FALSE)</f>
        <v>#N/A</v>
      </c>
      <c r="M22" s="47" t="str">
        <f t="shared" si="0"/>
        <v/>
      </c>
    </row>
    <row r="23" spans="1:13" s="39" customFormat="1" ht="65.25" customHeight="1" x14ac:dyDescent="0.4">
      <c r="A23" s="27">
        <v>12</v>
      </c>
      <c r="B23" s="7" t="s">
        <v>80</v>
      </c>
      <c r="C23" s="7" t="s">
        <v>3</v>
      </c>
      <c r="D23" s="14" t="s">
        <v>66</v>
      </c>
      <c r="E23" s="40" t="s">
        <v>31</v>
      </c>
      <c r="F23" s="53"/>
      <c r="G23" s="53"/>
      <c r="H23" s="55"/>
      <c r="I23" s="54"/>
      <c r="L23" s="39" t="e">
        <f>VLOOKUP(F23,リスト!A:B,2,FALSE)</f>
        <v>#N/A</v>
      </c>
      <c r="M23" s="47" t="str">
        <f t="shared" si="0"/>
        <v/>
      </c>
    </row>
    <row r="24" spans="1:13" s="39" customFormat="1" ht="65.25" customHeight="1" x14ac:dyDescent="0.4">
      <c r="A24" s="27">
        <v>13</v>
      </c>
      <c r="B24" s="7" t="s">
        <v>81</v>
      </c>
      <c r="C24" s="7" t="s">
        <v>4</v>
      </c>
      <c r="D24" s="14" t="s">
        <v>67</v>
      </c>
      <c r="E24" s="40" t="s">
        <v>31</v>
      </c>
      <c r="F24" s="53"/>
      <c r="G24" s="53"/>
      <c r="H24" s="55"/>
      <c r="I24" s="54"/>
      <c r="L24" s="39" t="e">
        <f>VLOOKUP(F24,リスト!A:B,2,FALSE)</f>
        <v>#N/A</v>
      </c>
      <c r="M24" s="47" t="str">
        <f t="shared" si="0"/>
        <v/>
      </c>
    </row>
    <row r="25" spans="1:13" s="39" customFormat="1" ht="97.5" customHeight="1" x14ac:dyDescent="0.4">
      <c r="A25" s="27">
        <v>14</v>
      </c>
      <c r="B25" s="23" t="s">
        <v>82</v>
      </c>
      <c r="C25" s="23" t="s">
        <v>38</v>
      </c>
      <c r="D25" s="15" t="s">
        <v>47</v>
      </c>
      <c r="E25" s="41" t="s">
        <v>31</v>
      </c>
      <c r="F25" s="53"/>
      <c r="G25" s="53"/>
      <c r="H25" s="55"/>
      <c r="I25" s="54"/>
      <c r="L25" s="39" t="e">
        <f>VLOOKUP(F25,リスト!A:B,2,FALSE)</f>
        <v>#N/A</v>
      </c>
      <c r="M25" s="47" t="str">
        <f t="shared" si="0"/>
        <v/>
      </c>
    </row>
    <row r="26" spans="1:13" s="39" customFormat="1" ht="156" customHeight="1" x14ac:dyDescent="0.4">
      <c r="A26" s="27">
        <v>15</v>
      </c>
      <c r="B26" s="7" t="s">
        <v>83</v>
      </c>
      <c r="C26" s="7" t="s">
        <v>5</v>
      </c>
      <c r="D26" s="14" t="s">
        <v>54</v>
      </c>
      <c r="E26" s="40" t="s">
        <v>31</v>
      </c>
      <c r="F26" s="53"/>
      <c r="G26" s="53"/>
      <c r="H26" s="55"/>
      <c r="I26" s="54"/>
      <c r="L26" s="39" t="e">
        <f>VLOOKUP(F26,リスト!A:B,2,FALSE)</f>
        <v>#N/A</v>
      </c>
      <c r="M26" s="47" t="str">
        <f t="shared" si="0"/>
        <v/>
      </c>
    </row>
    <row r="27" spans="1:13" s="39" customFormat="1" ht="99.75" customHeight="1" x14ac:dyDescent="0.4">
      <c r="A27" s="27">
        <v>16</v>
      </c>
      <c r="B27" s="7" t="s">
        <v>84</v>
      </c>
      <c r="C27" s="7" t="s">
        <v>6</v>
      </c>
      <c r="D27" s="5" t="s">
        <v>25</v>
      </c>
      <c r="E27" s="40" t="s">
        <v>31</v>
      </c>
      <c r="F27" s="53"/>
      <c r="G27" s="53"/>
      <c r="H27" s="55"/>
      <c r="I27" s="54"/>
      <c r="L27" s="39" t="e">
        <f>VLOOKUP(F27,リスト!A:B,2,FALSE)</f>
        <v>#N/A</v>
      </c>
      <c r="M27" s="47" t="str">
        <f t="shared" si="0"/>
        <v/>
      </c>
    </row>
    <row r="28" spans="1:13" s="39" customFormat="1" ht="108" customHeight="1" x14ac:dyDescent="0.4">
      <c r="A28" s="27">
        <v>17</v>
      </c>
      <c r="B28" s="16" t="s">
        <v>85</v>
      </c>
      <c r="C28" s="16" t="s">
        <v>7</v>
      </c>
      <c r="D28" s="14" t="s">
        <v>68</v>
      </c>
      <c r="E28" s="40" t="s">
        <v>31</v>
      </c>
      <c r="F28" s="53"/>
      <c r="G28" s="53"/>
      <c r="H28" s="55"/>
      <c r="I28" s="54"/>
      <c r="L28" s="39" t="e">
        <f>VLOOKUP(F28,リスト!A:B,2,FALSE)</f>
        <v>#N/A</v>
      </c>
      <c r="M28" s="47" t="str">
        <f t="shared" si="0"/>
        <v/>
      </c>
    </row>
    <row r="29" spans="1:13" s="39" customFormat="1" ht="206.25" customHeight="1" x14ac:dyDescent="0.4">
      <c r="A29" s="27">
        <v>18</v>
      </c>
      <c r="B29" s="7" t="s">
        <v>86</v>
      </c>
      <c r="C29" s="13" t="s">
        <v>43</v>
      </c>
      <c r="D29" s="15" t="s">
        <v>61</v>
      </c>
      <c r="E29" s="40" t="s">
        <v>31</v>
      </c>
      <c r="F29" s="53"/>
      <c r="G29" s="53"/>
      <c r="H29" s="55"/>
      <c r="I29" s="54"/>
      <c r="L29" s="39" t="e">
        <f>VLOOKUP(F29,リスト!A:B,2,FALSE)</f>
        <v>#N/A</v>
      </c>
      <c r="M29" s="47" t="str">
        <f t="shared" si="0"/>
        <v/>
      </c>
    </row>
    <row r="30" spans="1:13" s="39" customFormat="1" ht="155.25" customHeight="1" x14ac:dyDescent="0.4">
      <c r="A30" s="27">
        <v>19</v>
      </c>
      <c r="B30" s="7" t="s">
        <v>87</v>
      </c>
      <c r="C30" s="5" t="s">
        <v>39</v>
      </c>
      <c r="D30" s="14" t="s">
        <v>45</v>
      </c>
      <c r="E30" s="40" t="s">
        <v>31</v>
      </c>
      <c r="F30" s="53"/>
      <c r="G30" s="53"/>
      <c r="H30" s="55"/>
      <c r="I30" s="54"/>
      <c r="L30" s="39" t="e">
        <f>VLOOKUP(F30,リスト!A:B,2,FALSE)</f>
        <v>#N/A</v>
      </c>
      <c r="M30" s="47" t="str">
        <f t="shared" si="0"/>
        <v/>
      </c>
    </row>
    <row r="31" spans="1:13" s="39" customFormat="1" ht="45.75" customHeight="1" x14ac:dyDescent="0.4">
      <c r="A31" s="27">
        <v>20</v>
      </c>
      <c r="B31" s="7" t="s">
        <v>88</v>
      </c>
      <c r="C31" s="5" t="s">
        <v>40</v>
      </c>
      <c r="D31" s="7" t="s">
        <v>32</v>
      </c>
      <c r="E31" s="40" t="s">
        <v>31</v>
      </c>
      <c r="F31" s="53"/>
      <c r="G31" s="53"/>
      <c r="H31" s="55"/>
      <c r="I31" s="54"/>
      <c r="L31" s="39" t="e">
        <f>VLOOKUP(F31,リスト!A:B,2,FALSE)</f>
        <v>#N/A</v>
      </c>
      <c r="M31" s="47" t="str">
        <f t="shared" si="0"/>
        <v/>
      </c>
    </row>
    <row r="32" spans="1:13" s="44" customFormat="1" ht="123" customHeight="1" x14ac:dyDescent="0.4">
      <c r="A32" s="27">
        <v>21</v>
      </c>
      <c r="B32" s="25" t="s">
        <v>89</v>
      </c>
      <c r="C32" s="25" t="s">
        <v>8</v>
      </c>
      <c r="D32" s="15" t="s">
        <v>46</v>
      </c>
      <c r="E32" s="42" t="s">
        <v>31</v>
      </c>
      <c r="F32" s="53"/>
      <c r="G32" s="53"/>
      <c r="H32" s="56"/>
      <c r="I32" s="57"/>
      <c r="L32" s="39" t="e">
        <f>VLOOKUP(F32,リスト!A:B,2,FALSE)</f>
        <v>#N/A</v>
      </c>
      <c r="M32" s="47" t="str">
        <f t="shared" si="0"/>
        <v/>
      </c>
    </row>
    <row r="33" spans="1:13" s="44" customFormat="1" ht="49.5" customHeight="1" x14ac:dyDescent="0.4">
      <c r="A33" s="27">
        <v>22</v>
      </c>
      <c r="B33" s="26"/>
      <c r="C33" s="26"/>
      <c r="D33" s="15" t="s">
        <v>42</v>
      </c>
      <c r="E33" s="41" t="s">
        <v>35</v>
      </c>
      <c r="F33" s="53"/>
      <c r="G33" s="53" t="str">
        <f>IF(G32="","",G32)</f>
        <v/>
      </c>
      <c r="H33" s="56"/>
      <c r="I33" s="57"/>
      <c r="L33" s="39" t="e">
        <f>VLOOKUP(F33,リスト!A:B,2,FALSE)</f>
        <v>#N/A</v>
      </c>
      <c r="M33" s="47" t="str">
        <f t="shared" si="0"/>
        <v/>
      </c>
    </row>
    <row r="34" spans="1:13" s="39" customFormat="1" ht="97.5" customHeight="1" x14ac:dyDescent="0.4">
      <c r="A34" s="27">
        <v>23</v>
      </c>
      <c r="B34" s="7" t="s">
        <v>96</v>
      </c>
      <c r="C34" s="5" t="s">
        <v>97</v>
      </c>
      <c r="D34" s="5" t="s">
        <v>26</v>
      </c>
      <c r="E34" s="40" t="s">
        <v>31</v>
      </c>
      <c r="F34" s="53"/>
      <c r="G34" s="53"/>
      <c r="H34" s="55"/>
      <c r="I34" s="54"/>
      <c r="L34" s="39" t="e">
        <f>VLOOKUP(F34,リスト!A:B,2,FALSE)</f>
        <v>#N/A</v>
      </c>
      <c r="M34" s="47" t="str">
        <f t="shared" si="0"/>
        <v/>
      </c>
    </row>
    <row r="35" spans="1:13" s="39" customFormat="1" ht="125.25" customHeight="1" x14ac:dyDescent="0.4">
      <c r="A35" s="27">
        <v>24</v>
      </c>
      <c r="B35" s="7" t="s">
        <v>90</v>
      </c>
      <c r="C35" s="7" t="s">
        <v>9</v>
      </c>
      <c r="D35" s="5" t="s">
        <v>27</v>
      </c>
      <c r="E35" s="40" t="s">
        <v>31</v>
      </c>
      <c r="F35" s="53"/>
      <c r="G35" s="53"/>
      <c r="H35" s="55"/>
      <c r="I35" s="54"/>
      <c r="L35" s="39" t="e">
        <f>VLOOKUP(F35,リスト!A:B,2,FALSE)</f>
        <v>#N/A</v>
      </c>
      <c r="M35" s="47" t="str">
        <f t="shared" si="0"/>
        <v/>
      </c>
    </row>
    <row r="36" spans="1:13" s="39" customFormat="1" ht="96" customHeight="1" x14ac:dyDescent="0.4">
      <c r="A36" s="27">
        <v>25</v>
      </c>
      <c r="B36" s="7" t="s">
        <v>91</v>
      </c>
      <c r="C36" s="5" t="s">
        <v>95</v>
      </c>
      <c r="D36" s="5" t="s">
        <v>28</v>
      </c>
      <c r="E36" s="40" t="s">
        <v>31</v>
      </c>
      <c r="F36" s="53"/>
      <c r="G36" s="53"/>
      <c r="H36" s="55"/>
      <c r="I36" s="54"/>
      <c r="L36" s="39" t="e">
        <f>VLOOKUP(F36,リスト!A:B,2,FALSE)</f>
        <v>#N/A</v>
      </c>
      <c r="M36" s="47" t="str">
        <f t="shared" si="0"/>
        <v/>
      </c>
    </row>
    <row r="37" spans="1:13" s="39" customFormat="1" ht="96" customHeight="1" x14ac:dyDescent="0.4">
      <c r="A37" s="27">
        <v>26</v>
      </c>
      <c r="B37" s="7" t="s">
        <v>92</v>
      </c>
      <c r="C37" s="5" t="s">
        <v>94</v>
      </c>
      <c r="D37" s="5" t="s">
        <v>29</v>
      </c>
      <c r="E37" s="40" t="s">
        <v>31</v>
      </c>
      <c r="F37" s="53"/>
      <c r="G37" s="53"/>
      <c r="H37" s="55"/>
      <c r="I37" s="54"/>
      <c r="L37" s="39" t="e">
        <f>VLOOKUP(F37,リスト!A:B,2,FALSE)</f>
        <v>#N/A</v>
      </c>
      <c r="M37" s="47" t="str">
        <f t="shared" si="0"/>
        <v/>
      </c>
    </row>
    <row r="38" spans="1:13" s="39" customFormat="1" ht="233.25" customHeight="1" x14ac:dyDescent="0.4">
      <c r="A38" s="27">
        <v>27</v>
      </c>
      <c r="B38" s="7" t="s">
        <v>93</v>
      </c>
      <c r="C38" s="6" t="s">
        <v>34</v>
      </c>
      <c r="D38" s="5" t="s">
        <v>30</v>
      </c>
      <c r="E38" s="40" t="s">
        <v>31</v>
      </c>
      <c r="F38" s="53"/>
      <c r="G38" s="53"/>
      <c r="H38" s="55"/>
      <c r="I38" s="54"/>
      <c r="L38" s="39" t="e">
        <f>VLOOKUP(F38,リスト!A:B,2,FALSE)</f>
        <v>#N/A</v>
      </c>
      <c r="M38" s="47" t="str">
        <f t="shared" si="0"/>
        <v/>
      </c>
    </row>
    <row r="39" spans="1:13" s="39" customFormat="1" ht="15" customHeight="1" thickBot="1" x14ac:dyDescent="0.45">
      <c r="B39" s="45"/>
      <c r="D39" s="46"/>
      <c r="E39" s="47"/>
      <c r="F39" s="48"/>
      <c r="G39" s="48"/>
      <c r="H39" s="48"/>
    </row>
    <row r="40" spans="1:13" s="39" customFormat="1" ht="39.75" customHeight="1" thickBot="1" x14ac:dyDescent="0.45">
      <c r="B40" s="45"/>
      <c r="D40" s="46"/>
      <c r="E40" s="52" t="str">
        <f>IFERROR(IF(F40=0,"無効",""),"")</f>
        <v/>
      </c>
      <c r="F40" s="49" t="str">
        <f>IFERROR(L11*M11,"")</f>
        <v/>
      </c>
      <c r="G40" s="50" t="s">
        <v>64</v>
      </c>
      <c r="H40" s="48"/>
    </row>
    <row r="41" spans="1:13" s="39" customFormat="1" x14ac:dyDescent="0.4">
      <c r="B41" s="45"/>
      <c r="D41" s="46"/>
      <c r="E41" s="47"/>
      <c r="F41" s="48"/>
      <c r="G41" s="48"/>
      <c r="H41" s="48"/>
    </row>
  </sheetData>
  <sheetProtection password="ED51" sheet="1" objects="1" scenarios="1" formatRows="0"/>
  <mergeCells count="3">
    <mergeCell ref="A2:I2"/>
    <mergeCell ref="D10:I10"/>
    <mergeCell ref="E3:I3"/>
  </mergeCells>
  <phoneticPr fontId="21"/>
  <conditionalFormatting sqref="H12:H38">
    <cfRule type="expression" dxfId="6" priority="5">
      <formula>$F12="×"</formula>
    </cfRule>
    <cfRule type="expression" dxfId="5" priority="6">
      <formula>$F12="△"</formula>
    </cfRule>
    <cfRule type="expression" dxfId="4" priority="8">
      <formula>$F12="◎"</formula>
    </cfRule>
  </conditionalFormatting>
  <conditionalFormatting sqref="I12:I38">
    <cfRule type="expression" dxfId="3" priority="2">
      <formula>$F12="×"</formula>
    </cfRule>
    <cfRule type="expression" dxfId="2" priority="3">
      <formula>$F12="○"</formula>
    </cfRule>
    <cfRule type="expression" dxfId="1" priority="4">
      <formula>$F12="◎"</formula>
    </cfRule>
  </conditionalFormatting>
  <conditionalFormatting sqref="G12:G38">
    <cfRule type="expression" dxfId="0" priority="1">
      <formula>$F12="×"</formula>
    </cfRule>
  </conditionalFormatting>
  <dataValidations count="2">
    <dataValidation type="list" allowBlank="1" showInputMessage="1" showErrorMessage="1" sqref="F12:F38">
      <formula1>$I$5:$I$8</formula1>
    </dataValidation>
    <dataValidation type="list" allowBlank="1" showInputMessage="1" showErrorMessage="1" sqref="G12:G13 G15 G17:G32 G34:G38">
      <formula1>"Excel,csv,PDF,その他"</formula1>
    </dataValidation>
  </dataValidations>
  <pageMargins left="0.59055118110236227" right="0.59055118110236227" top="0.59055118110236227" bottom="0.39370078740157483" header="0.39370078740157483" footer="0.19685039370078741"/>
  <pageSetup paperSize="9" scale="67" orientation="landscape" r:id="rId1"/>
  <headerFooter>
    <oddFooter>&amp;C&amp;P/&amp;N</oddFooter>
  </headerFooter>
  <ignoredErrors>
    <ignoredError sqref="G14 G16 G3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workbookViewId="0">
      <selection activeCell="G17" sqref="G17"/>
    </sheetView>
  </sheetViews>
  <sheetFormatPr defaultRowHeight="13.5" x14ac:dyDescent="0.15"/>
  <cols>
    <col min="1" max="1" width="3.5" style="32" bestFit="1" customWidth="1"/>
    <col min="2" max="2" width="4.125" style="32" customWidth="1"/>
    <col min="3" max="16384" width="9" style="32"/>
  </cols>
  <sheetData>
    <row r="3" spans="1:2" ht="14.25" x14ac:dyDescent="0.15">
      <c r="A3" s="31" t="s">
        <v>10</v>
      </c>
      <c r="B3" s="32">
        <v>5</v>
      </c>
    </row>
    <row r="4" spans="1:2" ht="14.25" x14ac:dyDescent="0.15">
      <c r="A4" s="31" t="s">
        <v>12</v>
      </c>
      <c r="B4" s="32">
        <v>3</v>
      </c>
    </row>
    <row r="5" spans="1:2" ht="14.25" x14ac:dyDescent="0.15">
      <c r="A5" s="31" t="s">
        <v>14</v>
      </c>
      <c r="B5" s="32">
        <v>1</v>
      </c>
    </row>
    <row r="6" spans="1:2" ht="14.25" x14ac:dyDescent="0.15">
      <c r="A6" s="31" t="s">
        <v>16</v>
      </c>
      <c r="B6" s="32">
        <v>0</v>
      </c>
    </row>
  </sheetData>
  <sheetProtection password="ED51" sheet="1" objects="1" scenarios="1"/>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730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システム帳票要件一覧</vt:lpstr>
      <vt:lpstr>リスト</vt:lpstr>
      <vt:lpstr>システム帳票要件一覧!Print_Area</vt:lpstr>
      <vt:lpstr>システム帳票要件一覧!Print_Titles</vt:lpstr>
    </vt:vector>
  </TitlesOfParts>
  <Company>株式会社アイティフォー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木曽　智裕</cp:lastModifiedBy>
  <cp:revision>2</cp:revision>
  <cp:lastPrinted>2026-04-22T05:42:55Z</cp:lastPrinted>
  <dcterms:created xsi:type="dcterms:W3CDTF">2026-03-30T13:04:00Z</dcterms:created>
  <dcterms:modified xsi:type="dcterms:W3CDTF">2026-04-30T05:27:06Z</dcterms:modified>
</cp:coreProperties>
</file>